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ichael\Documents\FILES\Longhouse\West Virginia\Concord\2022 Refinancing\Underwriter RFP\Appendices\"/>
    </mc:Choice>
  </mc:AlternateContent>
  <xr:revisionPtr revIDLastSave="0" documentId="8_{1C29ED6E-5D46-4040-AF09-67D5C0902A08}" xr6:coauthVersionLast="47" xr6:coauthVersionMax="47" xr10:uidLastSave="{00000000-0000-0000-0000-000000000000}"/>
  <bookViews>
    <workbookView xWindow="-108" yWindow="-108" windowWidth="23256" windowHeight="12576" tabRatio="932" xr2:uid="{00000000-000D-0000-FFFF-FFFF00000000}"/>
  </bookViews>
  <sheets>
    <sheet name="Appendix 1- Municipal" sheetId="7" r:id="rId1"/>
    <sheet name="Appendix 2- Public Univ" sheetId="12" r:id="rId2"/>
    <sheet name="Appendix 3- Neg Pub Higher Ed" sheetId="9" r:id="rId3"/>
    <sheet name="Bx" sheetId="10" state="hidden" r:id="rId4"/>
    <sheet name="Appendix 4- Scales" sheetId="11" r:id="rId5"/>
  </sheets>
  <definedNames>
    <definedName name="_xlnm.Print_Area" localSheetId="0">'Appendix 1- Municipal'!$A$1:$J$24</definedName>
    <definedName name="_xlnm.Print_Area" localSheetId="1">'Appendix 2- Public Univ'!$A$1:$I$24</definedName>
    <definedName name="_xlnm.Print_Area" localSheetId="2">'Appendix 3- Neg Pub Higher Ed'!$A$1:$G$42</definedName>
    <definedName name="_xlnm.Print_Area" localSheetId="4">'Appendix 4- Scales'!$B$2:$U$46</definedName>
    <definedName name="_xlnm.Print_Area" localSheetId="3">Bx!$A$1:$N$42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1" l="1"/>
  <c r="B18" i="11" l="1"/>
  <c r="C18" i="11"/>
  <c r="I21" i="12" l="1"/>
  <c r="H19" i="12"/>
  <c r="G19" i="12"/>
  <c r="F19" i="12"/>
  <c r="E19" i="12"/>
  <c r="I18" i="12"/>
  <c r="I17" i="12"/>
  <c r="E16" i="12"/>
  <c r="I13" i="12"/>
  <c r="H11" i="12"/>
  <c r="G11" i="12"/>
  <c r="F11" i="12"/>
  <c r="E11" i="12"/>
  <c r="I10" i="12"/>
  <c r="I9" i="12"/>
  <c r="F8" i="12"/>
  <c r="F16" i="12" s="1"/>
  <c r="I19" i="12" l="1"/>
  <c r="I11" i="12"/>
  <c r="G8" i="12"/>
  <c r="F16" i="7"/>
  <c r="G8" i="7"/>
  <c r="G16" i="7" s="1"/>
  <c r="B3" i="11"/>
  <c r="B2" i="11"/>
  <c r="B3" i="10"/>
  <c r="B2" i="10"/>
  <c r="B3" i="9"/>
  <c r="B2" i="9"/>
  <c r="H8" i="7" l="1"/>
  <c r="I8" i="7" s="1"/>
  <c r="H16" i="7"/>
  <c r="H8" i="12"/>
  <c r="H16" i="12" s="1"/>
  <c r="G16" i="12"/>
  <c r="C20" i="1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B20" i="1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M11" i="10"/>
  <c r="O11" i="10" s="1"/>
  <c r="G11" i="10"/>
  <c r="I11" i="10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11" i="10"/>
  <c r="I16" i="7" l="1"/>
  <c r="B12" i="10"/>
  <c r="M12" i="10" l="1"/>
  <c r="O12" i="10" s="1"/>
  <c r="G12" i="10"/>
  <c r="I12" i="10" s="1"/>
  <c r="B13" i="10"/>
  <c r="J21" i="7"/>
  <c r="I19" i="7"/>
  <c r="H19" i="7"/>
  <c r="G19" i="7"/>
  <c r="F19" i="7"/>
  <c r="J18" i="7"/>
  <c r="J17" i="7"/>
  <c r="G11" i="7"/>
  <c r="H11" i="7"/>
  <c r="I11" i="7"/>
  <c r="F11" i="7"/>
  <c r="J10" i="7"/>
  <c r="J13" i="7"/>
  <c r="J9" i="7"/>
  <c r="J19" i="7" l="1"/>
  <c r="G13" i="10"/>
  <c r="I13" i="10" s="1"/>
  <c r="M13" i="10"/>
  <c r="O13" i="10" s="1"/>
  <c r="B14" i="10"/>
  <c r="J11" i="7"/>
  <c r="G14" i="10" l="1"/>
  <c r="I14" i="10" s="1"/>
  <c r="M14" i="10"/>
  <c r="O14" i="10" s="1"/>
  <c r="B15" i="10"/>
  <c r="M15" i="10" l="1"/>
  <c r="O15" i="10" s="1"/>
  <c r="G15" i="10"/>
  <c r="I15" i="10" s="1"/>
  <c r="B16" i="10"/>
  <c r="B17" i="10" l="1"/>
  <c r="M16" i="10"/>
  <c r="O16" i="10" s="1"/>
  <c r="G16" i="10"/>
  <c r="I16" i="10" s="1"/>
  <c r="B18" i="10" l="1"/>
  <c r="G17" i="10"/>
  <c r="I17" i="10" s="1"/>
  <c r="M17" i="10"/>
  <c r="O17" i="10" s="1"/>
  <c r="B19" i="10" l="1"/>
  <c r="G18" i="10"/>
  <c r="I18" i="10" s="1"/>
  <c r="M18" i="10"/>
  <c r="O18" i="10" s="1"/>
  <c r="B20" i="10" l="1"/>
  <c r="M19" i="10"/>
  <c r="O19" i="10" s="1"/>
  <c r="G19" i="10"/>
  <c r="I19" i="10" s="1"/>
  <c r="B21" i="10" l="1"/>
  <c r="M20" i="10"/>
  <c r="O20" i="10" s="1"/>
  <c r="G20" i="10"/>
  <c r="I20" i="10" s="1"/>
  <c r="B22" i="10" l="1"/>
  <c r="G21" i="10"/>
  <c r="I21" i="10" s="1"/>
  <c r="M21" i="10"/>
  <c r="O21" i="10" s="1"/>
  <c r="B23" i="10" l="1"/>
  <c r="G22" i="10"/>
  <c r="I22" i="10" s="1"/>
  <c r="M22" i="10"/>
  <c r="O22" i="10" s="1"/>
  <c r="B24" i="10" l="1"/>
  <c r="M23" i="10"/>
  <c r="O23" i="10" s="1"/>
  <c r="G23" i="10"/>
  <c r="I23" i="10" s="1"/>
  <c r="B25" i="10" l="1"/>
  <c r="G24" i="10"/>
  <c r="I24" i="10" s="1"/>
  <c r="M24" i="10"/>
  <c r="O24" i="10" s="1"/>
  <c r="B26" i="10" l="1"/>
  <c r="M25" i="10"/>
  <c r="O25" i="10" s="1"/>
  <c r="G25" i="10"/>
  <c r="I25" i="10" s="1"/>
  <c r="B27" i="10" l="1"/>
  <c r="G26" i="10"/>
  <c r="I26" i="10" s="1"/>
  <c r="M26" i="10"/>
  <c r="O26" i="10" s="1"/>
  <c r="B28" i="10" l="1"/>
  <c r="G27" i="10"/>
  <c r="I27" i="10" s="1"/>
  <c r="M27" i="10"/>
  <c r="O27" i="10" s="1"/>
  <c r="B29" i="10" l="1"/>
  <c r="G28" i="10"/>
  <c r="I28" i="10" s="1"/>
  <c r="M28" i="10"/>
  <c r="O28" i="10" s="1"/>
  <c r="B30" i="10" l="1"/>
  <c r="G29" i="10"/>
  <c r="I29" i="10" s="1"/>
  <c r="M29" i="10"/>
  <c r="O29" i="10" s="1"/>
  <c r="B31" i="10" l="1"/>
  <c r="G30" i="10"/>
  <c r="I30" i="10" s="1"/>
  <c r="M30" i="10"/>
  <c r="O30" i="10" s="1"/>
  <c r="B32" i="10" l="1"/>
  <c r="G31" i="10"/>
  <c r="I31" i="10" s="1"/>
  <c r="M31" i="10"/>
  <c r="O31" i="10" s="1"/>
  <c r="B33" i="10" l="1"/>
  <c r="M32" i="10"/>
  <c r="O32" i="10" s="1"/>
  <c r="G32" i="10"/>
  <c r="I32" i="10" s="1"/>
  <c r="B34" i="10" l="1"/>
  <c r="G33" i="10"/>
  <c r="I33" i="10" s="1"/>
  <c r="M33" i="10"/>
  <c r="O33" i="10" s="1"/>
  <c r="B35" i="10" l="1"/>
  <c r="G34" i="10"/>
  <c r="I34" i="10" s="1"/>
  <c r="M34" i="10"/>
  <c r="O34" i="10" s="1"/>
  <c r="B36" i="10" l="1"/>
  <c r="G35" i="10"/>
  <c r="I35" i="10" s="1"/>
  <c r="M35" i="10"/>
  <c r="O35" i="10" s="1"/>
  <c r="B37" i="10" l="1"/>
  <c r="G36" i="10"/>
  <c r="I36" i="10" s="1"/>
  <c r="M36" i="10"/>
  <c r="O36" i="10" s="1"/>
  <c r="B38" i="10" l="1"/>
  <c r="G37" i="10"/>
  <c r="I37" i="10" s="1"/>
  <c r="M37" i="10"/>
  <c r="O37" i="10" s="1"/>
  <c r="B39" i="10" l="1"/>
  <c r="G38" i="10"/>
  <c r="I38" i="10" s="1"/>
  <c r="M38" i="10"/>
  <c r="O38" i="10" s="1"/>
  <c r="M39" i="10" l="1"/>
  <c r="O39" i="10" s="1"/>
  <c r="G39" i="10"/>
  <c r="I39" i="10" s="1"/>
</calcChain>
</file>

<file path=xl/sharedStrings.xml><?xml version="1.0" encoding="utf-8"?>
<sst xmlns="http://schemas.openxmlformats.org/spreadsheetml/2006/main" count="131" uniqueCount="68">
  <si>
    <t>TOTAL</t>
  </si>
  <si>
    <t>Senior Manager</t>
  </si>
  <si>
    <t>Negotiated Issues</t>
  </si>
  <si>
    <t>Competitive Issues</t>
  </si>
  <si>
    <t>Total Number of Issues</t>
  </si>
  <si>
    <t>Total Par Amount of Issues</t>
  </si>
  <si>
    <t>Co-Manager</t>
  </si>
  <si>
    <t>Issuer Name</t>
  </si>
  <si>
    <t>Par Amount</t>
  </si>
  <si>
    <t>Closing Date</t>
  </si>
  <si>
    <t>Firm's Role</t>
  </si>
  <si>
    <t>Issue Type</t>
  </si>
  <si>
    <t>Credit Rating(s)</t>
  </si>
  <si>
    <t>Exhibit B</t>
  </si>
  <si>
    <t>Exhibit B - Indicative Pricing Summary</t>
  </si>
  <si>
    <t>Maturity</t>
  </si>
  <si>
    <t>Coupon</t>
  </si>
  <si>
    <t>Yield</t>
  </si>
  <si>
    <t>MMD</t>
  </si>
  <si>
    <t>YTM</t>
  </si>
  <si>
    <t>Spread to</t>
  </si>
  <si>
    <t>YTM Spread</t>
  </si>
  <si>
    <t>MMD (bps)</t>
  </si>
  <si>
    <t>to MMD (bps)</t>
  </si>
  <si>
    <t>One-Notch Downgrade</t>
  </si>
  <si>
    <t>Requested Financing Structure</t>
  </si>
  <si>
    <t>Indicative Coupons and Yields (Questions 3A &amp; 4C)</t>
  </si>
  <si>
    <t>Years</t>
  </si>
  <si>
    <t>NOTE: Firms may use this form or another format to provide the detailed list of transactions; provided, however, that the information requested on this form is supplied.</t>
  </si>
  <si>
    <t>Investment Banking Services RFP</t>
  </si>
  <si>
    <t>Municipal Underwriting Experience</t>
  </si>
  <si>
    <t>NOTE: Firms may use this form or another format to tabulate transactions; provided, however, that the information requested on this form is supplied.</t>
  </si>
  <si>
    <t>Appendix 1</t>
  </si>
  <si>
    <t>Appendix 3</t>
  </si>
  <si>
    <t xml:space="preserve"> Appendix 2</t>
  </si>
  <si>
    <t>Appendix 4</t>
  </si>
  <si>
    <t>Amount</t>
  </si>
  <si>
    <t xml:space="preserve">Est. Par </t>
  </si>
  <si>
    <t>S=Serial</t>
  </si>
  <si>
    <t>T=Term</t>
  </si>
  <si>
    <t xml:space="preserve">S </t>
  </si>
  <si>
    <t>S</t>
  </si>
  <si>
    <t>T2</t>
  </si>
  <si>
    <t>T1</t>
  </si>
  <si>
    <t>"AAA"</t>
  </si>
  <si>
    <t>MMD*</t>
  </si>
  <si>
    <t>Spread</t>
  </si>
  <si>
    <t>SCALE  2: AGM INSURANCE</t>
  </si>
  <si>
    <t>SCALE 3:  BAM INSURANCE</t>
  </si>
  <si>
    <t>to Call</t>
  </si>
  <si>
    <t>To Maturity</t>
  </si>
  <si>
    <t>Rating:</t>
  </si>
  <si>
    <t>EOB Scale:</t>
  </si>
  <si>
    <t>Dated/Deliver Date:</t>
  </si>
  <si>
    <t>Call Date</t>
  </si>
  <si>
    <t>Call Price</t>
  </si>
  <si>
    <t>Concord University</t>
  </si>
  <si>
    <t>Appendix 1 - Summary of Municipal Underwriting Experience (Section 6.3A)</t>
  </si>
  <si>
    <t>Appendix 2 - Summary of Public University Underwriting Experience (Section 6.3B)</t>
  </si>
  <si>
    <t>Public University Underwriting Experience</t>
  </si>
  <si>
    <t>Detail of Negotiated Public Higher Education Experience since January 1, 2019</t>
  </si>
  <si>
    <t>Appendix 3 - Detailed List of Negotiated Public University Underwriting Experience (Section 6.3B)</t>
  </si>
  <si>
    <t>Appendix 4 -Scales (Section 5.4)</t>
  </si>
  <si>
    <t>Baa2/Stable (Moody's)</t>
  </si>
  <si>
    <t>MMD "AAA"  Interpolated June Scale as of EOB  2/17/22 (published morning of 2/18/22)</t>
  </si>
  <si>
    <t>*Use the "AAA" interpolated April MMD Scale as of the close of business on Thursday, February 17, 2022 and published the morning of Friday, February 18, 2022.</t>
  </si>
  <si>
    <t>Detail of Indicatove Rates Based on Section 6.6C Scenarios</t>
  </si>
  <si>
    <t>SCALE 1:  UNENHANCED Baa3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</si>
</sst>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#,##0.00%_);\(#,##0.00%\)"/>
    <numFmt numFmtId="165" formatCode="#,##0.000%_);\(#,##0.000%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2" borderId="12" xfId="0" applyFont="1" applyFill="1" applyBorder="1"/>
    <xf numFmtId="0" fontId="0" fillId="2" borderId="5" xfId="0" applyFill="1" applyBorder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37" fontId="0" fillId="0" borderId="5" xfId="0" applyNumberFormat="1" applyBorder="1"/>
    <xf numFmtId="37" fontId="0" fillId="0" borderId="6" xfId="0" applyNumberFormat="1" applyBorder="1"/>
    <xf numFmtId="5" fontId="0" fillId="0" borderId="14" xfId="0" applyNumberFormat="1" applyBorder="1"/>
    <xf numFmtId="0" fontId="1" fillId="0" borderId="7" xfId="0" applyFont="1" applyBorder="1"/>
    <xf numFmtId="0" fontId="1" fillId="0" borderId="9" xfId="0" applyFont="1" applyBorder="1"/>
    <xf numFmtId="0" fontId="5" fillId="0" borderId="0" xfId="0" applyFont="1"/>
    <xf numFmtId="0" fontId="3" fillId="3" borderId="12" xfId="0" applyFont="1" applyFill="1" applyBorder="1"/>
    <xf numFmtId="0" fontId="0" fillId="3" borderId="5" xfId="0" applyFill="1" applyBorder="1"/>
    <xf numFmtId="0" fontId="4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7" fontId="0" fillId="0" borderId="2" xfId="0" applyNumberFormat="1" applyBorder="1" applyAlignment="1">
      <alignment horizontal="center"/>
    </xf>
    <xf numFmtId="37" fontId="0" fillId="0" borderId="13" xfId="0" applyNumberFormat="1" applyBorder="1" applyAlignment="1">
      <alignment horizontal="center"/>
    </xf>
    <xf numFmtId="37" fontId="0" fillId="0" borderId="15" xfId="0" applyNumberFormat="1" applyBorder="1" applyAlignment="1">
      <alignment horizontal="center"/>
    </xf>
    <xf numFmtId="37" fontId="6" fillId="0" borderId="2" xfId="0" applyNumberFormat="1" applyFont="1" applyBorder="1" applyAlignment="1">
      <alignment horizontal="center"/>
    </xf>
    <xf numFmtId="37" fontId="6" fillId="0" borderId="13" xfId="0" applyNumberFormat="1" applyFont="1" applyBorder="1" applyAlignment="1">
      <alignment horizontal="center"/>
    </xf>
    <xf numFmtId="5" fontId="6" fillId="0" borderId="14" xfId="0" applyNumberFormat="1" applyFont="1" applyBorder="1"/>
    <xf numFmtId="0" fontId="1" fillId="0" borderId="7" xfId="0" applyFont="1" applyBorder="1" applyAlignment="1">
      <alignment horizontal="left" indent="2"/>
    </xf>
    <xf numFmtId="0" fontId="7" fillId="0" borderId="0" xfId="0" applyFont="1"/>
    <xf numFmtId="0" fontId="8" fillId="0" borderId="0" xfId="0" applyFont="1"/>
    <xf numFmtId="0" fontId="3" fillId="2" borderId="2" xfId="0" applyFont="1" applyFill="1" applyBorder="1" applyAlignment="1">
      <alignment horizontal="center"/>
    </xf>
    <xf numFmtId="14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37" fontId="0" fillId="0" borderId="12" xfId="0" applyNumberFormat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7" fontId="6" fillId="5" borderId="6" xfId="0" applyNumberFormat="1" applyFont="1" applyFill="1" applyBorder="1" applyAlignment="1">
      <alignment horizontal="center"/>
    </xf>
    <xf numFmtId="7" fontId="6" fillId="5" borderId="2" xfId="0" applyNumberFormat="1" applyFont="1" applyFill="1" applyBorder="1" applyAlignment="1">
      <alignment horizontal="center"/>
    </xf>
    <xf numFmtId="5" fontId="10" fillId="0" borderId="2" xfId="0" applyNumberFormat="1" applyFont="1" applyBorder="1" applyAlignment="1">
      <alignment horizontal="center"/>
    </xf>
    <xf numFmtId="0" fontId="8" fillId="0" borderId="0" xfId="0" applyFont="1" applyFill="1"/>
    <xf numFmtId="37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5" fontId="12" fillId="0" borderId="2" xfId="0" applyNumberFormat="1" applyFont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5" fontId="10" fillId="6" borderId="2" xfId="0" applyNumberFormat="1" applyFont="1" applyFill="1" applyBorder="1" applyAlignment="1">
      <alignment horizontal="center"/>
    </xf>
    <xf numFmtId="14" fontId="0" fillId="7" borderId="2" xfId="0" applyNumberFormat="1" applyFill="1" applyBorder="1" applyAlignment="1">
      <alignment horizontal="center"/>
    </xf>
    <xf numFmtId="5" fontId="10" fillId="7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/>
    </xf>
    <xf numFmtId="7" fontId="6" fillId="10" borderId="16" xfId="0" applyNumberFormat="1" applyFont="1" applyFill="1" applyBorder="1" applyAlignment="1">
      <alignment horizontal="center"/>
    </xf>
    <xf numFmtId="5" fontId="10" fillId="10" borderId="16" xfId="0" applyNumberFormat="1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5" fontId="12" fillId="10" borderId="16" xfId="0" applyNumberFormat="1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/>
    </xf>
    <xf numFmtId="7" fontId="6" fillId="5" borderId="8" xfId="0" applyNumberFormat="1" applyFont="1" applyFill="1" applyBorder="1" applyAlignment="1">
      <alignment horizontal="center"/>
    </xf>
    <xf numFmtId="7" fontId="6" fillId="5" borderId="16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9" fontId="11" fillId="0" borderId="0" xfId="0" applyNumberFormat="1" applyFont="1" applyAlignment="1">
      <alignment horizontal="left"/>
    </xf>
    <xf numFmtId="5" fontId="12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J24"/>
  <sheetViews>
    <sheetView tabSelected="1" topLeftCell="B1" workbookViewId="0">
      <selection activeCell="G8" sqref="G8"/>
    </sheetView>
  </sheetViews>
  <sheetFormatPr defaultRowHeight="13.8" x14ac:dyDescent="0.3"/>
  <cols>
    <col min="1" max="2" width="1.6640625" customWidth="1"/>
    <col min="6" max="10" width="15.6640625" customWidth="1"/>
  </cols>
  <sheetData>
    <row r="2" spans="3:10" ht="18" x14ac:dyDescent="0.35">
      <c r="C2" s="51" t="s">
        <v>56</v>
      </c>
      <c r="D2" s="52"/>
      <c r="E2" s="52"/>
      <c r="F2" s="52"/>
      <c r="G2" s="52"/>
      <c r="H2" s="52"/>
      <c r="I2" s="52"/>
      <c r="J2" s="55" t="s">
        <v>32</v>
      </c>
    </row>
    <row r="3" spans="3:10" ht="18" x14ac:dyDescent="0.35">
      <c r="C3" s="51" t="s">
        <v>29</v>
      </c>
      <c r="D3" s="52"/>
      <c r="E3" s="52"/>
      <c r="F3" s="52"/>
      <c r="G3" s="52"/>
      <c r="H3" s="52"/>
      <c r="I3" s="52"/>
      <c r="J3" s="52"/>
    </row>
    <row r="4" spans="3:10" ht="15.6" x14ac:dyDescent="0.3">
      <c r="C4" s="56" t="s">
        <v>57</v>
      </c>
      <c r="D4" s="52"/>
      <c r="E4" s="52"/>
      <c r="F4" s="52"/>
      <c r="G4" s="52"/>
      <c r="H4" s="52"/>
      <c r="I4" s="52"/>
      <c r="J4" s="52"/>
    </row>
    <row r="6" spans="3:10" ht="15.6" x14ac:dyDescent="0.3">
      <c r="C6" s="31" t="s">
        <v>30</v>
      </c>
    </row>
    <row r="8" spans="3:10" ht="14.4" x14ac:dyDescent="0.3">
      <c r="C8" s="7" t="s">
        <v>1</v>
      </c>
      <c r="D8" s="8"/>
      <c r="E8" s="8"/>
      <c r="F8" s="10">
        <v>2019</v>
      </c>
      <c r="G8" s="10">
        <f>F8+1</f>
        <v>2020</v>
      </c>
      <c r="H8" s="10">
        <f>G8+1</f>
        <v>2021</v>
      </c>
      <c r="I8" s="10" t="str">
        <f>H8+1&amp;" YTD"</f>
        <v>2022 YTD</v>
      </c>
      <c r="J8" s="10" t="s">
        <v>0</v>
      </c>
    </row>
    <row r="9" spans="3:10" ht="14.4" x14ac:dyDescent="0.3">
      <c r="C9" s="29" t="s">
        <v>2</v>
      </c>
      <c r="D9" s="4"/>
      <c r="E9" s="4"/>
      <c r="F9" s="26"/>
      <c r="G9" s="26"/>
      <c r="H9" s="26"/>
      <c r="I9" s="26"/>
      <c r="J9" s="23">
        <f>SUM(F9:I9)</f>
        <v>0</v>
      </c>
    </row>
    <row r="10" spans="3:10" ht="15" thickBot="1" x14ac:dyDescent="0.35">
      <c r="C10" s="29" t="s">
        <v>3</v>
      </c>
      <c r="D10" s="4"/>
      <c r="E10" s="4"/>
      <c r="F10" s="27"/>
      <c r="G10" s="27"/>
      <c r="H10" s="27"/>
      <c r="I10" s="27"/>
      <c r="J10" s="24">
        <f t="shared" ref="J10:J13" si="0">SUM(F10:I10)</f>
        <v>0</v>
      </c>
    </row>
    <row r="11" spans="3:10" ht="14.4" x14ac:dyDescent="0.3">
      <c r="C11" s="16" t="s">
        <v>4</v>
      </c>
      <c r="D11" s="4"/>
      <c r="E11" s="4"/>
      <c r="F11" s="25">
        <f>SUM(F9:F10)</f>
        <v>0</v>
      </c>
      <c r="G11" s="25">
        <f t="shared" ref="G11:I11" si="1">SUM(G9:G10)</f>
        <v>0</v>
      </c>
      <c r="H11" s="25">
        <f t="shared" si="1"/>
        <v>0</v>
      </c>
      <c r="I11" s="25">
        <f t="shared" si="1"/>
        <v>0</v>
      </c>
      <c r="J11" s="25">
        <f t="shared" si="0"/>
        <v>0</v>
      </c>
    </row>
    <row r="12" spans="3:10" ht="14.4" x14ac:dyDescent="0.3">
      <c r="C12" s="16"/>
      <c r="D12" s="4"/>
      <c r="E12" s="4"/>
      <c r="F12" s="13"/>
      <c r="G12" s="13"/>
      <c r="H12" s="13"/>
      <c r="I12" s="13"/>
      <c r="J12" s="14"/>
    </row>
    <row r="13" spans="3:10" ht="14.4" x14ac:dyDescent="0.3">
      <c r="C13" s="17" t="s">
        <v>5</v>
      </c>
      <c r="D13" s="5"/>
      <c r="E13" s="5"/>
      <c r="F13" s="28"/>
      <c r="G13" s="28"/>
      <c r="H13" s="28"/>
      <c r="I13" s="28"/>
      <c r="J13" s="15">
        <f t="shared" si="0"/>
        <v>0</v>
      </c>
    </row>
    <row r="16" spans="3:10" ht="14.4" x14ac:dyDescent="0.3">
      <c r="C16" s="19" t="s">
        <v>6</v>
      </c>
      <c r="D16" s="20"/>
      <c r="E16" s="20"/>
      <c r="F16" s="21">
        <f>F8</f>
        <v>2019</v>
      </c>
      <c r="G16" s="21">
        <f t="shared" ref="G16:I16" si="2">G8</f>
        <v>2020</v>
      </c>
      <c r="H16" s="21">
        <f t="shared" si="2"/>
        <v>2021</v>
      </c>
      <c r="I16" s="21" t="str">
        <f t="shared" si="2"/>
        <v>2022 YTD</v>
      </c>
      <c r="J16" s="21" t="s">
        <v>0</v>
      </c>
    </row>
    <row r="17" spans="3:10" ht="14.4" x14ac:dyDescent="0.3">
      <c r="C17" s="29" t="s">
        <v>2</v>
      </c>
      <c r="D17" s="4"/>
      <c r="E17" s="4"/>
      <c r="F17" s="26"/>
      <c r="G17" s="26"/>
      <c r="H17" s="26"/>
      <c r="I17" s="26"/>
      <c r="J17" s="23">
        <f>SUM(F17:I17)</f>
        <v>0</v>
      </c>
    </row>
    <row r="18" spans="3:10" ht="15" thickBot="1" x14ac:dyDescent="0.35">
      <c r="C18" s="29" t="s">
        <v>3</v>
      </c>
      <c r="D18" s="4"/>
      <c r="E18" s="4"/>
      <c r="F18" s="27"/>
      <c r="G18" s="27"/>
      <c r="H18" s="27"/>
      <c r="I18" s="27"/>
      <c r="J18" s="24">
        <f t="shared" ref="J18:J19" si="3">SUM(F18:I18)</f>
        <v>0</v>
      </c>
    </row>
    <row r="19" spans="3:10" ht="14.4" x14ac:dyDescent="0.3">
      <c r="C19" s="16" t="s">
        <v>4</v>
      </c>
      <c r="D19" s="4"/>
      <c r="E19" s="4"/>
      <c r="F19" s="25">
        <f>SUM(F17:F18)</f>
        <v>0</v>
      </c>
      <c r="G19" s="25">
        <f t="shared" ref="G19" si="4">SUM(G17:G18)</f>
        <v>0</v>
      </c>
      <c r="H19" s="25">
        <f t="shared" ref="H19" si="5">SUM(H17:H18)</f>
        <v>0</v>
      </c>
      <c r="I19" s="25">
        <f t="shared" ref="I19" si="6">SUM(I17:I18)</f>
        <v>0</v>
      </c>
      <c r="J19" s="25">
        <f t="shared" si="3"/>
        <v>0</v>
      </c>
    </row>
    <row r="20" spans="3:10" ht="14.4" x14ac:dyDescent="0.3">
      <c r="C20" s="16"/>
      <c r="D20" s="4"/>
      <c r="E20" s="4"/>
      <c r="F20" s="13"/>
      <c r="G20" s="13"/>
      <c r="H20" s="13"/>
      <c r="I20" s="13"/>
      <c r="J20" s="14"/>
    </row>
    <row r="21" spans="3:10" ht="14.4" x14ac:dyDescent="0.3">
      <c r="C21" s="17" t="s">
        <v>5</v>
      </c>
      <c r="D21" s="5"/>
      <c r="E21" s="5"/>
      <c r="F21" s="28"/>
      <c r="G21" s="28"/>
      <c r="H21" s="28"/>
      <c r="I21" s="28"/>
      <c r="J21" s="15">
        <f t="shared" ref="J21" si="7">SUM(F21:I21)</f>
        <v>0</v>
      </c>
    </row>
    <row r="23" spans="3:10" x14ac:dyDescent="0.3">
      <c r="C23" s="90" t="s">
        <v>31</v>
      </c>
      <c r="D23" s="90"/>
      <c r="E23" s="90"/>
      <c r="F23" s="90"/>
      <c r="G23" s="90"/>
      <c r="H23" s="90"/>
      <c r="I23" s="90"/>
      <c r="J23" s="90"/>
    </row>
    <row r="24" spans="3:10" x14ac:dyDescent="0.3">
      <c r="C24" s="90"/>
      <c r="D24" s="90"/>
      <c r="E24" s="90"/>
      <c r="F24" s="90"/>
      <c r="G24" s="90"/>
      <c r="H24" s="90"/>
      <c r="I24" s="90"/>
      <c r="J24" s="90"/>
    </row>
  </sheetData>
  <mergeCells count="1">
    <mergeCell ref="C23:J24"/>
  </mergeCells>
  <printOptions horizontalCentered="1"/>
  <pageMargins left="0.7" right="0.7" top="0.75" bottom="0.75" header="0.3" footer="0.3"/>
  <pageSetup scale="93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24"/>
  <sheetViews>
    <sheetView workbookViewId="0">
      <selection activeCell="E9" sqref="E9"/>
    </sheetView>
  </sheetViews>
  <sheetFormatPr defaultRowHeight="13.8" x14ac:dyDescent="0.3"/>
  <cols>
    <col min="1" max="1" width="1.6640625" customWidth="1"/>
    <col min="5" max="9" width="15.6640625" customWidth="1"/>
  </cols>
  <sheetData>
    <row r="2" spans="2:9" ht="18" x14ac:dyDescent="0.35">
      <c r="B2" s="51" t="s">
        <v>56</v>
      </c>
      <c r="C2" s="52"/>
      <c r="D2" s="52"/>
      <c r="E2" s="52"/>
      <c r="F2" s="52"/>
      <c r="G2" s="52"/>
      <c r="H2" s="52"/>
      <c r="I2" s="55" t="s">
        <v>34</v>
      </c>
    </row>
    <row r="3" spans="2:9" ht="18" x14ac:dyDescent="0.35">
      <c r="B3" s="51" t="s">
        <v>29</v>
      </c>
      <c r="C3" s="52"/>
      <c r="D3" s="52"/>
      <c r="E3" s="52"/>
      <c r="F3" s="52"/>
      <c r="G3" s="52"/>
      <c r="H3" s="52"/>
      <c r="I3" s="52"/>
    </row>
    <row r="4" spans="2:9" ht="15.6" x14ac:dyDescent="0.3">
      <c r="B4" s="56" t="s">
        <v>58</v>
      </c>
      <c r="C4" s="52"/>
      <c r="D4" s="52"/>
      <c r="E4" s="52"/>
      <c r="F4" s="52"/>
      <c r="G4" s="52"/>
      <c r="H4" s="52"/>
      <c r="I4" s="52"/>
    </row>
    <row r="6" spans="2:9" ht="15.6" x14ac:dyDescent="0.3">
      <c r="B6" s="31" t="s">
        <v>59</v>
      </c>
    </row>
    <row r="8" spans="2:9" ht="14.4" x14ac:dyDescent="0.3">
      <c r="B8" s="7" t="s">
        <v>1</v>
      </c>
      <c r="C8" s="8"/>
      <c r="D8" s="8"/>
      <c r="E8" s="47">
        <v>2019</v>
      </c>
      <c r="F8" s="47">
        <f>E8+1</f>
        <v>2020</v>
      </c>
      <c r="G8" s="47">
        <f>F8+1</f>
        <v>2021</v>
      </c>
      <c r="H8" s="47" t="str">
        <f>G8+1&amp;" YTD"</f>
        <v>2022 YTD</v>
      </c>
      <c r="I8" s="47" t="s">
        <v>0</v>
      </c>
    </row>
    <row r="9" spans="2:9" ht="14.4" x14ac:dyDescent="0.3">
      <c r="B9" s="29" t="s">
        <v>2</v>
      </c>
      <c r="C9" s="4"/>
      <c r="D9" s="4"/>
      <c r="E9" s="26"/>
      <c r="F9" s="26"/>
      <c r="G9" s="26"/>
      <c r="H9" s="26"/>
      <c r="I9" s="23">
        <f>SUM(E9:H9)</f>
        <v>0</v>
      </c>
    </row>
    <row r="10" spans="2:9" ht="15" thickBot="1" x14ac:dyDescent="0.35">
      <c r="B10" s="29" t="s">
        <v>3</v>
      </c>
      <c r="C10" s="4"/>
      <c r="D10" s="4"/>
      <c r="E10" s="27"/>
      <c r="F10" s="27"/>
      <c r="G10" s="27"/>
      <c r="H10" s="27"/>
      <c r="I10" s="24">
        <f t="shared" ref="I10:I13" si="0">SUM(E10:H10)</f>
        <v>0</v>
      </c>
    </row>
    <row r="11" spans="2:9" ht="14.4" x14ac:dyDescent="0.3">
      <c r="B11" s="16" t="s">
        <v>4</v>
      </c>
      <c r="C11" s="4"/>
      <c r="D11" s="4"/>
      <c r="E11" s="25">
        <f>SUM(E9:E10)</f>
        <v>0</v>
      </c>
      <c r="F11" s="25">
        <f t="shared" ref="F11:H11" si="1">SUM(F9:F10)</f>
        <v>0</v>
      </c>
      <c r="G11" s="25">
        <f t="shared" si="1"/>
        <v>0</v>
      </c>
      <c r="H11" s="25">
        <f t="shared" si="1"/>
        <v>0</v>
      </c>
      <c r="I11" s="25">
        <f t="shared" si="0"/>
        <v>0</v>
      </c>
    </row>
    <row r="12" spans="2:9" ht="14.4" x14ac:dyDescent="0.3">
      <c r="B12" s="16"/>
      <c r="C12" s="4"/>
      <c r="D12" s="4"/>
      <c r="E12" s="13"/>
      <c r="F12" s="13"/>
      <c r="G12" s="13"/>
      <c r="H12" s="13"/>
      <c r="I12" s="14"/>
    </row>
    <row r="13" spans="2:9" ht="14.4" x14ac:dyDescent="0.3">
      <c r="B13" s="17" t="s">
        <v>5</v>
      </c>
      <c r="C13" s="5"/>
      <c r="D13" s="5"/>
      <c r="E13" s="28"/>
      <c r="F13" s="28"/>
      <c r="G13" s="28"/>
      <c r="H13" s="28"/>
      <c r="I13" s="15">
        <f t="shared" si="0"/>
        <v>0</v>
      </c>
    </row>
    <row r="16" spans="2:9" ht="14.4" x14ac:dyDescent="0.3">
      <c r="B16" s="19" t="s">
        <v>6</v>
      </c>
      <c r="C16" s="20"/>
      <c r="D16" s="20"/>
      <c r="E16" s="21">
        <f>E8</f>
        <v>2019</v>
      </c>
      <c r="F16" s="21">
        <f t="shared" ref="F16:H16" si="2">F8</f>
        <v>2020</v>
      </c>
      <c r="G16" s="21">
        <f t="shared" si="2"/>
        <v>2021</v>
      </c>
      <c r="H16" s="21" t="str">
        <f t="shared" si="2"/>
        <v>2022 YTD</v>
      </c>
      <c r="I16" s="21" t="s">
        <v>0</v>
      </c>
    </row>
    <row r="17" spans="2:9" ht="14.4" x14ac:dyDescent="0.3">
      <c r="B17" s="29" t="s">
        <v>2</v>
      </c>
      <c r="C17" s="4"/>
      <c r="D17" s="4"/>
      <c r="E17" s="26"/>
      <c r="F17" s="26"/>
      <c r="G17" s="26"/>
      <c r="H17" s="26"/>
      <c r="I17" s="23">
        <f>SUM(E17:H17)</f>
        <v>0</v>
      </c>
    </row>
    <row r="18" spans="2:9" ht="15" thickBot="1" x14ac:dyDescent="0.35">
      <c r="B18" s="29" t="s">
        <v>3</v>
      </c>
      <c r="C18" s="4"/>
      <c r="D18" s="4"/>
      <c r="E18" s="27"/>
      <c r="F18" s="27"/>
      <c r="G18" s="27"/>
      <c r="H18" s="27"/>
      <c r="I18" s="24">
        <f t="shared" ref="I18:I19" si="3">SUM(E18:H18)</f>
        <v>0</v>
      </c>
    </row>
    <row r="19" spans="2:9" ht="14.4" x14ac:dyDescent="0.3">
      <c r="B19" s="16" t="s">
        <v>4</v>
      </c>
      <c r="C19" s="4"/>
      <c r="D19" s="4"/>
      <c r="E19" s="25">
        <f>SUM(E17:E18)</f>
        <v>0</v>
      </c>
      <c r="F19" s="25">
        <f t="shared" ref="F19:H19" si="4">SUM(F17:F18)</f>
        <v>0</v>
      </c>
      <c r="G19" s="25">
        <f t="shared" si="4"/>
        <v>0</v>
      </c>
      <c r="H19" s="25">
        <f t="shared" si="4"/>
        <v>0</v>
      </c>
      <c r="I19" s="25">
        <f t="shared" si="3"/>
        <v>0</v>
      </c>
    </row>
    <row r="20" spans="2:9" ht="14.4" x14ac:dyDescent="0.3">
      <c r="B20" s="16"/>
      <c r="C20" s="4"/>
      <c r="D20" s="4"/>
      <c r="E20" s="13"/>
      <c r="F20" s="13"/>
      <c r="G20" s="13"/>
      <c r="H20" s="13"/>
      <c r="I20" s="14"/>
    </row>
    <row r="21" spans="2:9" ht="14.4" x14ac:dyDescent="0.3">
      <c r="B21" s="17" t="s">
        <v>5</v>
      </c>
      <c r="C21" s="5"/>
      <c r="D21" s="5"/>
      <c r="E21" s="28"/>
      <c r="F21" s="28"/>
      <c r="G21" s="28"/>
      <c r="H21" s="28"/>
      <c r="I21" s="15">
        <f t="shared" ref="I21" si="5">SUM(E21:H21)</f>
        <v>0</v>
      </c>
    </row>
    <row r="23" spans="2:9" x14ac:dyDescent="0.3">
      <c r="B23" s="90" t="s">
        <v>31</v>
      </c>
      <c r="C23" s="90"/>
      <c r="D23" s="90"/>
      <c r="E23" s="90"/>
      <c r="F23" s="90"/>
      <c r="G23" s="90"/>
      <c r="H23" s="90"/>
      <c r="I23" s="90"/>
    </row>
    <row r="24" spans="2:9" x14ac:dyDescent="0.3">
      <c r="B24" s="90"/>
      <c r="C24" s="90"/>
      <c r="D24" s="90"/>
      <c r="E24" s="90"/>
      <c r="F24" s="90"/>
      <c r="G24" s="90"/>
      <c r="H24" s="90"/>
      <c r="I24" s="90"/>
    </row>
  </sheetData>
  <mergeCells count="1">
    <mergeCell ref="B23:I24"/>
  </mergeCells>
  <printOptions horizontalCentered="1"/>
  <pageMargins left="0.7" right="0.7" top="0.75" bottom="0.75" header="0.3" footer="0.3"/>
  <pageSetup scale="94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42"/>
  <sheetViews>
    <sheetView workbookViewId="0">
      <selection activeCell="D1" sqref="D1:D1048576"/>
    </sheetView>
  </sheetViews>
  <sheetFormatPr defaultRowHeight="13.8" x14ac:dyDescent="0.3"/>
  <cols>
    <col min="1" max="1" width="1.6640625" customWidth="1"/>
    <col min="2" max="2" width="12.5546875" customWidth="1"/>
    <col min="3" max="3" width="12" bestFit="1" customWidth="1"/>
    <col min="4" max="4" width="11.33203125" bestFit="1" customWidth="1"/>
    <col min="5" max="5" width="11.44140625" bestFit="1" customWidth="1"/>
    <col min="6" max="6" width="14.88671875" bestFit="1" customWidth="1"/>
    <col min="7" max="7" width="13.33203125" customWidth="1"/>
  </cols>
  <sheetData>
    <row r="2" spans="2:7" ht="18" x14ac:dyDescent="0.35">
      <c r="B2" s="18" t="str">
        <f>'Appendix 1- Municipal'!$C2</f>
        <v>Concord University</v>
      </c>
      <c r="G2" s="22" t="s">
        <v>33</v>
      </c>
    </row>
    <row r="3" spans="2:7" ht="18" x14ac:dyDescent="0.35">
      <c r="B3" s="18" t="str">
        <f>'Appendix 1- Municipal'!$C3</f>
        <v>Investment Banking Services RFP</v>
      </c>
    </row>
    <row r="4" spans="2:7" s="52" customFormat="1" ht="15.6" x14ac:dyDescent="0.3">
      <c r="B4" s="56" t="s">
        <v>61</v>
      </c>
    </row>
    <row r="5" spans="2:7" s="52" customFormat="1" x14ac:dyDescent="0.3"/>
    <row r="6" spans="2:7" s="52" customFormat="1" ht="15.6" x14ac:dyDescent="0.3">
      <c r="B6" s="60" t="s">
        <v>60</v>
      </c>
    </row>
    <row r="8" spans="2:7" ht="14.4" x14ac:dyDescent="0.3">
      <c r="B8" s="32" t="s">
        <v>9</v>
      </c>
      <c r="C8" s="32" t="s">
        <v>7</v>
      </c>
      <c r="D8" s="32" t="s">
        <v>11</v>
      </c>
      <c r="E8" s="32" t="s">
        <v>8</v>
      </c>
      <c r="F8" s="32" t="s">
        <v>12</v>
      </c>
      <c r="G8" s="32" t="s">
        <v>10</v>
      </c>
    </row>
    <row r="9" spans="2:7" x14ac:dyDescent="0.3">
      <c r="B9" s="11"/>
      <c r="C9" s="11"/>
      <c r="D9" s="11"/>
      <c r="E9" s="11"/>
      <c r="F9" s="11"/>
      <c r="G9" s="11"/>
    </row>
    <row r="10" spans="2:7" x14ac:dyDescent="0.3">
      <c r="B10" s="11"/>
      <c r="C10" s="11"/>
      <c r="D10" s="11"/>
      <c r="E10" s="11"/>
      <c r="F10" s="11"/>
      <c r="G10" s="11"/>
    </row>
    <row r="11" spans="2:7" x14ac:dyDescent="0.3">
      <c r="B11" s="11"/>
      <c r="C11" s="11"/>
      <c r="D11" s="11"/>
      <c r="E11" s="11"/>
      <c r="F11" s="11"/>
      <c r="G11" s="11"/>
    </row>
    <row r="12" spans="2:7" x14ac:dyDescent="0.3">
      <c r="B12" s="11"/>
      <c r="C12" s="11"/>
      <c r="D12" s="11"/>
      <c r="E12" s="11"/>
      <c r="F12" s="11"/>
      <c r="G12" s="11"/>
    </row>
    <row r="13" spans="2:7" x14ac:dyDescent="0.3">
      <c r="B13" s="11"/>
      <c r="C13" s="11"/>
      <c r="D13" s="11"/>
      <c r="E13" s="11"/>
      <c r="F13" s="11"/>
      <c r="G13" s="11"/>
    </row>
    <row r="14" spans="2:7" x14ac:dyDescent="0.3">
      <c r="B14" s="11"/>
      <c r="C14" s="11"/>
      <c r="D14" s="11"/>
      <c r="E14" s="11"/>
      <c r="F14" s="11"/>
      <c r="G14" s="11"/>
    </row>
    <row r="15" spans="2:7" x14ac:dyDescent="0.3">
      <c r="B15" s="11"/>
      <c r="C15" s="11"/>
      <c r="D15" s="11"/>
      <c r="E15" s="11"/>
      <c r="F15" s="11"/>
      <c r="G15" s="11"/>
    </row>
    <row r="16" spans="2:7" x14ac:dyDescent="0.3">
      <c r="B16" s="11"/>
      <c r="C16" s="11"/>
      <c r="D16" s="11"/>
      <c r="E16" s="11"/>
      <c r="F16" s="11"/>
      <c r="G16" s="11"/>
    </row>
    <row r="17" spans="2:7" x14ac:dyDescent="0.3">
      <c r="B17" s="11"/>
      <c r="C17" s="11"/>
      <c r="D17" s="11"/>
      <c r="E17" s="11"/>
      <c r="F17" s="11"/>
      <c r="G17" s="11"/>
    </row>
    <row r="18" spans="2:7" x14ac:dyDescent="0.3">
      <c r="B18" s="11"/>
      <c r="C18" s="11"/>
      <c r="D18" s="11"/>
      <c r="E18" s="11"/>
      <c r="F18" s="11"/>
      <c r="G18" s="11"/>
    </row>
    <row r="19" spans="2:7" x14ac:dyDescent="0.3">
      <c r="B19" s="11"/>
      <c r="C19" s="11"/>
      <c r="D19" s="11"/>
      <c r="E19" s="11"/>
      <c r="F19" s="11"/>
      <c r="G19" s="11"/>
    </row>
    <row r="20" spans="2:7" x14ac:dyDescent="0.3">
      <c r="B20" s="11"/>
      <c r="C20" s="11"/>
      <c r="D20" s="11"/>
      <c r="E20" s="11"/>
      <c r="F20" s="11"/>
      <c r="G20" s="11"/>
    </row>
    <row r="21" spans="2:7" x14ac:dyDescent="0.3">
      <c r="B21" s="11"/>
      <c r="C21" s="11"/>
      <c r="D21" s="11"/>
      <c r="E21" s="11"/>
      <c r="F21" s="11"/>
      <c r="G21" s="11"/>
    </row>
    <row r="22" spans="2:7" x14ac:dyDescent="0.3">
      <c r="B22" s="11"/>
      <c r="C22" s="11"/>
      <c r="D22" s="11"/>
      <c r="E22" s="11"/>
      <c r="F22" s="11"/>
      <c r="G22" s="11"/>
    </row>
    <row r="23" spans="2:7" x14ac:dyDescent="0.3">
      <c r="B23" s="11"/>
      <c r="C23" s="11"/>
      <c r="D23" s="11"/>
      <c r="E23" s="11"/>
      <c r="F23" s="11"/>
      <c r="G23" s="11"/>
    </row>
    <row r="24" spans="2:7" x14ac:dyDescent="0.3">
      <c r="B24" s="11"/>
      <c r="C24" s="11"/>
      <c r="D24" s="11"/>
      <c r="E24" s="11"/>
      <c r="F24" s="11"/>
      <c r="G24" s="11"/>
    </row>
    <row r="25" spans="2:7" x14ac:dyDescent="0.3">
      <c r="B25" s="11"/>
      <c r="C25" s="11"/>
      <c r="D25" s="11"/>
      <c r="E25" s="11"/>
      <c r="F25" s="11"/>
      <c r="G25" s="11"/>
    </row>
    <row r="26" spans="2:7" x14ac:dyDescent="0.3">
      <c r="B26" s="11"/>
      <c r="C26" s="11"/>
      <c r="D26" s="11"/>
      <c r="E26" s="11"/>
      <c r="F26" s="11"/>
      <c r="G26" s="11"/>
    </row>
    <row r="27" spans="2:7" x14ac:dyDescent="0.3">
      <c r="B27" s="11"/>
      <c r="C27" s="11"/>
      <c r="D27" s="11"/>
      <c r="E27" s="11"/>
      <c r="F27" s="11"/>
      <c r="G27" s="11"/>
    </row>
    <row r="28" spans="2:7" x14ac:dyDescent="0.3">
      <c r="B28" s="11"/>
      <c r="C28" s="11"/>
      <c r="D28" s="11"/>
      <c r="E28" s="11"/>
      <c r="F28" s="11"/>
      <c r="G28" s="11"/>
    </row>
    <row r="29" spans="2:7" x14ac:dyDescent="0.3">
      <c r="B29" s="11"/>
      <c r="C29" s="11"/>
      <c r="D29" s="11"/>
      <c r="E29" s="11"/>
      <c r="F29" s="11"/>
      <c r="G29" s="11"/>
    </row>
    <row r="30" spans="2:7" x14ac:dyDescent="0.3">
      <c r="B30" s="11"/>
      <c r="C30" s="11"/>
      <c r="D30" s="11"/>
      <c r="E30" s="11"/>
      <c r="F30" s="11"/>
      <c r="G30" s="11"/>
    </row>
    <row r="31" spans="2:7" x14ac:dyDescent="0.3">
      <c r="B31" s="11"/>
      <c r="C31" s="11"/>
      <c r="D31" s="11"/>
      <c r="E31" s="11"/>
      <c r="F31" s="11"/>
      <c r="G31" s="11"/>
    </row>
    <row r="32" spans="2:7" x14ac:dyDescent="0.3">
      <c r="B32" s="11"/>
      <c r="C32" s="11"/>
      <c r="D32" s="11"/>
      <c r="E32" s="11"/>
      <c r="F32" s="11"/>
      <c r="G32" s="11"/>
    </row>
    <row r="33" spans="2:7" x14ac:dyDescent="0.3">
      <c r="B33" s="11"/>
      <c r="C33" s="11"/>
      <c r="D33" s="11"/>
      <c r="E33" s="11"/>
      <c r="F33" s="11"/>
      <c r="G33" s="11"/>
    </row>
    <row r="34" spans="2:7" x14ac:dyDescent="0.3">
      <c r="B34" s="11"/>
      <c r="C34" s="11"/>
      <c r="D34" s="11"/>
      <c r="E34" s="11"/>
      <c r="F34" s="11"/>
      <c r="G34" s="11"/>
    </row>
    <row r="35" spans="2:7" x14ac:dyDescent="0.3">
      <c r="B35" s="11"/>
      <c r="C35" s="11"/>
      <c r="D35" s="11"/>
      <c r="E35" s="11"/>
      <c r="F35" s="11"/>
      <c r="G35" s="11"/>
    </row>
    <row r="36" spans="2:7" x14ac:dyDescent="0.3">
      <c r="B36" s="11"/>
      <c r="C36" s="11"/>
      <c r="D36" s="11"/>
      <c r="E36" s="11"/>
      <c r="F36" s="11"/>
      <c r="G36" s="11"/>
    </row>
    <row r="37" spans="2:7" x14ac:dyDescent="0.3">
      <c r="B37" s="11"/>
      <c r="C37" s="11"/>
      <c r="D37" s="11"/>
      <c r="E37" s="11"/>
      <c r="F37" s="11"/>
      <c r="G37" s="11"/>
    </row>
    <row r="38" spans="2:7" x14ac:dyDescent="0.3">
      <c r="B38" s="11"/>
      <c r="C38" s="11"/>
      <c r="D38" s="11"/>
      <c r="E38" s="11"/>
      <c r="F38" s="11"/>
      <c r="G38" s="11"/>
    </row>
    <row r="39" spans="2:7" x14ac:dyDescent="0.3">
      <c r="B39" s="11"/>
      <c r="C39" s="11"/>
      <c r="D39" s="11"/>
      <c r="E39" s="11"/>
      <c r="F39" s="11"/>
      <c r="G39" s="11"/>
    </row>
    <row r="41" spans="2:7" x14ac:dyDescent="0.3">
      <c r="B41" s="90" t="s">
        <v>28</v>
      </c>
      <c r="C41" s="90"/>
      <c r="D41" s="90"/>
      <c r="E41" s="90"/>
      <c r="F41" s="90"/>
      <c r="G41" s="90"/>
    </row>
    <row r="42" spans="2:7" x14ac:dyDescent="0.3">
      <c r="B42" s="90"/>
      <c r="C42" s="90"/>
      <c r="D42" s="90"/>
      <c r="E42" s="90"/>
      <c r="F42" s="90"/>
      <c r="G42" s="90"/>
    </row>
  </sheetData>
  <mergeCells count="1">
    <mergeCell ref="B41:G42"/>
  </mergeCells>
  <printOptions horizontalCentered="1"/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42"/>
  <sheetViews>
    <sheetView workbookViewId="0">
      <selection activeCell="U18" sqref="U18"/>
    </sheetView>
  </sheetViews>
  <sheetFormatPr defaultRowHeight="13.8" x14ac:dyDescent="0.3"/>
  <cols>
    <col min="1" max="1" width="1.6640625" customWidth="1"/>
    <col min="2" max="2" width="12.109375" bestFit="1" customWidth="1"/>
    <col min="3" max="3" width="12.109375" customWidth="1"/>
    <col min="4" max="4" width="1.6640625" customWidth="1"/>
    <col min="7" max="7" width="9.109375" hidden="1" customWidth="1"/>
    <col min="8" max="8" width="11" customWidth="1"/>
    <col min="9" max="9" width="11.6640625" hidden="1" customWidth="1"/>
    <col min="13" max="13" width="9.109375" hidden="1" customWidth="1"/>
    <col min="14" max="14" width="10" customWidth="1"/>
    <col min="15" max="15" width="9.109375" hidden="1" customWidth="1"/>
    <col min="16" max="16" width="9.44140625" bestFit="1" customWidth="1"/>
    <col min="19" max="19" width="0" hidden="1" customWidth="1"/>
  </cols>
  <sheetData>
    <row r="2" spans="2:19" ht="18" x14ac:dyDescent="0.35">
      <c r="B2" s="18" t="str">
        <f>'Appendix 1- Municipal'!$C2</f>
        <v>Concord University</v>
      </c>
      <c r="C2" s="18"/>
      <c r="D2" s="18"/>
      <c r="N2" s="22" t="s">
        <v>13</v>
      </c>
      <c r="S2" s="33">
        <v>42705</v>
      </c>
    </row>
    <row r="3" spans="2:19" ht="18" x14ac:dyDescent="0.35">
      <c r="B3" s="18" t="str">
        <f>'Appendix 1- Municipal'!$C3</f>
        <v>Investment Banking Services RFP</v>
      </c>
      <c r="C3" s="18"/>
      <c r="D3" s="18"/>
      <c r="S3" s="33">
        <v>46327</v>
      </c>
    </row>
    <row r="4" spans="2:19" ht="15.6" x14ac:dyDescent="0.3">
      <c r="B4" s="6" t="s">
        <v>14</v>
      </c>
      <c r="C4" s="6"/>
      <c r="D4" s="6"/>
    </row>
    <row r="6" spans="2:19" ht="15.6" x14ac:dyDescent="0.3">
      <c r="B6" s="31" t="s">
        <v>26</v>
      </c>
    </row>
    <row r="8" spans="2:19" x14ac:dyDescent="0.3">
      <c r="B8" s="1"/>
      <c r="C8" s="2"/>
      <c r="D8" s="2"/>
      <c r="E8" s="92" t="s">
        <v>25</v>
      </c>
      <c r="F8" s="93"/>
      <c r="G8" s="93"/>
      <c r="H8" s="94"/>
      <c r="I8" s="9"/>
      <c r="J8" s="2"/>
      <c r="K8" s="91" t="s">
        <v>24</v>
      </c>
      <c r="L8" s="91"/>
      <c r="M8" s="91"/>
      <c r="N8" s="91"/>
      <c r="O8" s="9"/>
    </row>
    <row r="9" spans="2:19" x14ac:dyDescent="0.3">
      <c r="B9" s="3"/>
      <c r="C9" s="50">
        <v>42573</v>
      </c>
      <c r="D9" s="43"/>
      <c r="E9" s="3"/>
      <c r="F9" s="4"/>
      <c r="G9" s="4"/>
      <c r="H9" s="42" t="s">
        <v>20</v>
      </c>
      <c r="I9" s="36" t="s">
        <v>21</v>
      </c>
      <c r="J9" s="4"/>
      <c r="K9" s="45"/>
      <c r="L9" s="4"/>
      <c r="M9" s="4"/>
      <c r="N9" s="42" t="s">
        <v>20</v>
      </c>
      <c r="O9" s="36" t="s">
        <v>21</v>
      </c>
    </row>
    <row r="10" spans="2:19" x14ac:dyDescent="0.3">
      <c r="B10" s="37" t="s">
        <v>15</v>
      </c>
      <c r="C10" s="34" t="s">
        <v>18</v>
      </c>
      <c r="D10" s="35"/>
      <c r="E10" s="37" t="s">
        <v>16</v>
      </c>
      <c r="F10" s="34" t="s">
        <v>17</v>
      </c>
      <c r="G10" s="34" t="s">
        <v>19</v>
      </c>
      <c r="H10" s="38" t="s">
        <v>22</v>
      </c>
      <c r="I10" s="38" t="s">
        <v>23</v>
      </c>
      <c r="J10" s="4"/>
      <c r="K10" s="37" t="s">
        <v>16</v>
      </c>
      <c r="L10" s="34" t="s">
        <v>17</v>
      </c>
      <c r="M10" s="34" t="s">
        <v>19</v>
      </c>
      <c r="N10" s="38" t="s">
        <v>22</v>
      </c>
      <c r="O10" s="38" t="s">
        <v>23</v>
      </c>
    </row>
    <row r="11" spans="2:19" x14ac:dyDescent="0.3">
      <c r="B11" s="44">
        <v>43221</v>
      </c>
      <c r="C11" s="44"/>
      <c r="D11" s="43"/>
      <c r="E11" s="39"/>
      <c r="F11" s="39"/>
      <c r="G11" s="40" t="str">
        <f t="shared" ref="G11:G39" si="0">IF(OR($B11&lt;=$S$3,E11&lt;=F11),"",YIELD($S$2,$B11,E11,PRICE($S$2,$S$3,E11,F11,100,2),100,2,0))</f>
        <v/>
      </c>
      <c r="H11" s="23" t="str">
        <f>IF(F11="","",(F11-$C11)*1000)</f>
        <v/>
      </c>
      <c r="I11" s="23" t="str">
        <f>IF(G11="","",(G11-$C11)*1000)</f>
        <v/>
      </c>
      <c r="J11" s="4"/>
      <c r="K11" s="39"/>
      <c r="L11" s="39"/>
      <c r="M11" s="40" t="str">
        <f t="shared" ref="M11:M39" si="1">IF(OR($B11&lt;=$S$3,K11&lt;=L11),"",YIELD($S$2,$B11,K11,PRICE($S$2,$S$3,K11,L11,100,2),100,2,0))</f>
        <v/>
      </c>
      <c r="N11" s="23" t="str">
        <f>IF(L11="","",(L11-$C11)*1000)</f>
        <v/>
      </c>
      <c r="O11" s="23" t="str">
        <f>IF(M11="","",(M11-$C11)*1000)</f>
        <v/>
      </c>
    </row>
    <row r="12" spans="2:19" x14ac:dyDescent="0.3">
      <c r="B12" s="44">
        <f>EDATE(B11,12)</f>
        <v>43586</v>
      </c>
      <c r="C12" s="44"/>
      <c r="D12" s="43"/>
      <c r="E12" s="39"/>
      <c r="F12" s="39"/>
      <c r="G12" s="40" t="str">
        <f t="shared" si="0"/>
        <v/>
      </c>
      <c r="H12" s="23" t="str">
        <f t="shared" ref="H12:H39" si="2">IF(F12="","",(F12-$C12)*1000)</f>
        <v/>
      </c>
      <c r="I12" s="23" t="str">
        <f t="shared" ref="I12:I39" si="3">IF(G12="","",(G12-$C12)*1000)</f>
        <v/>
      </c>
      <c r="J12" s="4"/>
      <c r="K12" s="39"/>
      <c r="L12" s="39"/>
      <c r="M12" s="40" t="str">
        <f t="shared" si="1"/>
        <v/>
      </c>
      <c r="N12" s="23" t="str">
        <f t="shared" ref="N12:N39" si="4">IF(L12="","",(L12-$C12)*1000)</f>
        <v/>
      </c>
      <c r="O12" s="23" t="str">
        <f t="shared" ref="O12:O39" si="5">IF(M12="","",(M12-$C12)*1000)</f>
        <v/>
      </c>
    </row>
    <row r="13" spans="2:19" x14ac:dyDescent="0.3">
      <c r="B13" s="44">
        <f t="shared" ref="B13:B39" si="6">EDATE(B12,12)</f>
        <v>43952</v>
      </c>
      <c r="C13" s="44"/>
      <c r="D13" s="43"/>
      <c r="E13" s="39"/>
      <c r="F13" s="41"/>
      <c r="G13" s="40" t="str">
        <f t="shared" si="0"/>
        <v/>
      </c>
      <c r="H13" s="23" t="str">
        <f t="shared" si="2"/>
        <v/>
      </c>
      <c r="I13" s="23" t="str">
        <f t="shared" si="3"/>
        <v/>
      </c>
      <c r="J13" s="4"/>
      <c r="K13" s="39"/>
      <c r="L13" s="41"/>
      <c r="M13" s="40" t="str">
        <f t="shared" si="1"/>
        <v/>
      </c>
      <c r="N13" s="23" t="str">
        <f t="shared" si="4"/>
        <v/>
      </c>
      <c r="O13" s="23" t="str">
        <f t="shared" si="5"/>
        <v/>
      </c>
    </row>
    <row r="14" spans="2:19" x14ac:dyDescent="0.3">
      <c r="B14" s="44">
        <f t="shared" si="6"/>
        <v>44317</v>
      </c>
      <c r="C14" s="44"/>
      <c r="D14" s="43"/>
      <c r="E14" s="39"/>
      <c r="F14" s="41"/>
      <c r="G14" s="40" t="str">
        <f t="shared" si="0"/>
        <v/>
      </c>
      <c r="H14" s="23" t="str">
        <f t="shared" si="2"/>
        <v/>
      </c>
      <c r="I14" s="23" t="str">
        <f t="shared" si="3"/>
        <v/>
      </c>
      <c r="J14" s="4"/>
      <c r="K14" s="39"/>
      <c r="L14" s="41"/>
      <c r="M14" s="40" t="str">
        <f t="shared" si="1"/>
        <v/>
      </c>
      <c r="N14" s="23" t="str">
        <f t="shared" si="4"/>
        <v/>
      </c>
      <c r="O14" s="23" t="str">
        <f t="shared" si="5"/>
        <v/>
      </c>
    </row>
    <row r="15" spans="2:19" x14ac:dyDescent="0.3">
      <c r="B15" s="44">
        <f t="shared" si="6"/>
        <v>44682</v>
      </c>
      <c r="C15" s="44"/>
      <c r="D15" s="43"/>
      <c r="E15" s="39"/>
      <c r="F15" s="41"/>
      <c r="G15" s="40" t="str">
        <f t="shared" si="0"/>
        <v/>
      </c>
      <c r="H15" s="23" t="str">
        <f t="shared" si="2"/>
        <v/>
      </c>
      <c r="I15" s="23" t="str">
        <f t="shared" si="3"/>
        <v/>
      </c>
      <c r="J15" s="4"/>
      <c r="K15" s="39"/>
      <c r="L15" s="41"/>
      <c r="M15" s="40" t="str">
        <f t="shared" si="1"/>
        <v/>
      </c>
      <c r="N15" s="23" t="str">
        <f t="shared" si="4"/>
        <v/>
      </c>
      <c r="O15" s="23" t="str">
        <f t="shared" si="5"/>
        <v/>
      </c>
    </row>
    <row r="16" spans="2:19" x14ac:dyDescent="0.3">
      <c r="B16" s="44">
        <f t="shared" si="6"/>
        <v>45047</v>
      </c>
      <c r="C16" s="44"/>
      <c r="D16" s="43"/>
      <c r="E16" s="39"/>
      <c r="F16" s="41"/>
      <c r="G16" s="40" t="str">
        <f t="shared" si="0"/>
        <v/>
      </c>
      <c r="H16" s="23" t="str">
        <f t="shared" si="2"/>
        <v/>
      </c>
      <c r="I16" s="23" t="str">
        <f t="shared" si="3"/>
        <v/>
      </c>
      <c r="J16" s="4"/>
      <c r="K16" s="39"/>
      <c r="L16" s="41"/>
      <c r="M16" s="40" t="str">
        <f t="shared" si="1"/>
        <v/>
      </c>
      <c r="N16" s="23" t="str">
        <f t="shared" si="4"/>
        <v/>
      </c>
      <c r="O16" s="23" t="str">
        <f t="shared" si="5"/>
        <v/>
      </c>
    </row>
    <row r="17" spans="2:15" x14ac:dyDescent="0.3">
      <c r="B17" s="44">
        <f t="shared" si="6"/>
        <v>45413</v>
      </c>
      <c r="C17" s="44"/>
      <c r="D17" s="43"/>
      <c r="E17" s="39"/>
      <c r="F17" s="41"/>
      <c r="G17" s="40" t="str">
        <f t="shared" si="0"/>
        <v/>
      </c>
      <c r="H17" s="23" t="str">
        <f t="shared" si="2"/>
        <v/>
      </c>
      <c r="I17" s="23" t="str">
        <f t="shared" si="3"/>
        <v/>
      </c>
      <c r="J17" s="4"/>
      <c r="K17" s="39"/>
      <c r="L17" s="41"/>
      <c r="M17" s="40" t="str">
        <f t="shared" si="1"/>
        <v/>
      </c>
      <c r="N17" s="23" t="str">
        <f t="shared" si="4"/>
        <v/>
      </c>
      <c r="O17" s="23" t="str">
        <f t="shared" si="5"/>
        <v/>
      </c>
    </row>
    <row r="18" spans="2:15" x14ac:dyDescent="0.3">
      <c r="B18" s="44">
        <f t="shared" si="6"/>
        <v>45778</v>
      </c>
      <c r="C18" s="44"/>
      <c r="D18" s="43"/>
      <c r="E18" s="39"/>
      <c r="F18" s="41"/>
      <c r="G18" s="40" t="str">
        <f t="shared" si="0"/>
        <v/>
      </c>
      <c r="H18" s="23" t="str">
        <f t="shared" si="2"/>
        <v/>
      </c>
      <c r="I18" s="23" t="str">
        <f t="shared" si="3"/>
        <v/>
      </c>
      <c r="J18" s="4"/>
      <c r="K18" s="39"/>
      <c r="L18" s="41"/>
      <c r="M18" s="40" t="str">
        <f t="shared" si="1"/>
        <v/>
      </c>
      <c r="N18" s="23" t="str">
        <f t="shared" si="4"/>
        <v/>
      </c>
      <c r="O18" s="23" t="str">
        <f t="shared" si="5"/>
        <v/>
      </c>
    </row>
    <row r="19" spans="2:15" x14ac:dyDescent="0.3">
      <c r="B19" s="44">
        <f t="shared" si="6"/>
        <v>46143</v>
      </c>
      <c r="C19" s="44"/>
      <c r="D19" s="43"/>
      <c r="E19" s="39"/>
      <c r="F19" s="41"/>
      <c r="G19" s="40" t="str">
        <f t="shared" si="0"/>
        <v/>
      </c>
      <c r="H19" s="23" t="str">
        <f t="shared" si="2"/>
        <v/>
      </c>
      <c r="I19" s="23" t="str">
        <f t="shared" si="3"/>
        <v/>
      </c>
      <c r="J19" s="4"/>
      <c r="K19" s="39"/>
      <c r="L19" s="41"/>
      <c r="M19" s="40" t="str">
        <f t="shared" si="1"/>
        <v/>
      </c>
      <c r="N19" s="23" t="str">
        <f t="shared" si="4"/>
        <v/>
      </c>
      <c r="O19" s="23" t="str">
        <f t="shared" si="5"/>
        <v/>
      </c>
    </row>
    <row r="20" spans="2:15" x14ac:dyDescent="0.3">
      <c r="B20" s="44">
        <f t="shared" si="6"/>
        <v>46508</v>
      </c>
      <c r="C20" s="44"/>
      <c r="D20" s="43"/>
      <c r="E20" s="39"/>
      <c r="F20" s="41"/>
      <c r="G20" s="40" t="str">
        <f t="shared" si="0"/>
        <v/>
      </c>
      <c r="H20" s="23" t="str">
        <f t="shared" si="2"/>
        <v/>
      </c>
      <c r="I20" s="23" t="str">
        <f t="shared" si="3"/>
        <v/>
      </c>
      <c r="J20" s="4"/>
      <c r="K20" s="39"/>
      <c r="L20" s="41"/>
      <c r="M20" s="40" t="str">
        <f t="shared" si="1"/>
        <v/>
      </c>
      <c r="N20" s="23" t="str">
        <f t="shared" si="4"/>
        <v/>
      </c>
      <c r="O20" s="23" t="str">
        <f t="shared" si="5"/>
        <v/>
      </c>
    </row>
    <row r="21" spans="2:15" x14ac:dyDescent="0.3">
      <c r="B21" s="44">
        <f t="shared" si="6"/>
        <v>46874</v>
      </c>
      <c r="C21" s="44"/>
      <c r="D21" s="43"/>
      <c r="E21" s="39"/>
      <c r="F21" s="41"/>
      <c r="G21" s="40" t="str">
        <f t="shared" si="0"/>
        <v/>
      </c>
      <c r="H21" s="23" t="str">
        <f t="shared" si="2"/>
        <v/>
      </c>
      <c r="I21" s="23" t="str">
        <f t="shared" si="3"/>
        <v/>
      </c>
      <c r="J21" s="4"/>
      <c r="K21" s="39"/>
      <c r="L21" s="41"/>
      <c r="M21" s="40" t="str">
        <f t="shared" si="1"/>
        <v/>
      </c>
      <c r="N21" s="23" t="str">
        <f t="shared" si="4"/>
        <v/>
      </c>
      <c r="O21" s="23" t="str">
        <f t="shared" si="5"/>
        <v/>
      </c>
    </row>
    <row r="22" spans="2:15" x14ac:dyDescent="0.3">
      <c r="B22" s="44">
        <f t="shared" si="6"/>
        <v>47239</v>
      </c>
      <c r="C22" s="44"/>
      <c r="D22" s="43"/>
      <c r="E22" s="39"/>
      <c r="F22" s="41"/>
      <c r="G22" s="40" t="str">
        <f t="shared" si="0"/>
        <v/>
      </c>
      <c r="H22" s="23" t="str">
        <f t="shared" si="2"/>
        <v/>
      </c>
      <c r="I22" s="23" t="str">
        <f t="shared" si="3"/>
        <v/>
      </c>
      <c r="J22" s="4"/>
      <c r="K22" s="39"/>
      <c r="L22" s="41"/>
      <c r="M22" s="40" t="str">
        <f t="shared" si="1"/>
        <v/>
      </c>
      <c r="N22" s="23" t="str">
        <f t="shared" si="4"/>
        <v/>
      </c>
      <c r="O22" s="23" t="str">
        <f t="shared" si="5"/>
        <v/>
      </c>
    </row>
    <row r="23" spans="2:15" x14ac:dyDescent="0.3">
      <c r="B23" s="44">
        <f t="shared" si="6"/>
        <v>47604</v>
      </c>
      <c r="C23" s="44"/>
      <c r="D23" s="43"/>
      <c r="E23" s="39"/>
      <c r="F23" s="41"/>
      <c r="G23" s="40" t="str">
        <f t="shared" si="0"/>
        <v/>
      </c>
      <c r="H23" s="23" t="str">
        <f t="shared" si="2"/>
        <v/>
      </c>
      <c r="I23" s="23" t="str">
        <f t="shared" si="3"/>
        <v/>
      </c>
      <c r="J23" s="4"/>
      <c r="K23" s="39"/>
      <c r="L23" s="41"/>
      <c r="M23" s="40" t="str">
        <f t="shared" si="1"/>
        <v/>
      </c>
      <c r="N23" s="23" t="str">
        <f t="shared" si="4"/>
        <v/>
      </c>
      <c r="O23" s="23" t="str">
        <f t="shared" si="5"/>
        <v/>
      </c>
    </row>
    <row r="24" spans="2:15" x14ac:dyDescent="0.3">
      <c r="B24" s="44">
        <f t="shared" si="6"/>
        <v>47969</v>
      </c>
      <c r="C24" s="44"/>
      <c r="D24" s="43"/>
      <c r="E24" s="39"/>
      <c r="F24" s="41"/>
      <c r="G24" s="40" t="str">
        <f t="shared" si="0"/>
        <v/>
      </c>
      <c r="H24" s="23" t="str">
        <f t="shared" si="2"/>
        <v/>
      </c>
      <c r="I24" s="23" t="str">
        <f t="shared" si="3"/>
        <v/>
      </c>
      <c r="J24" s="4"/>
      <c r="K24" s="39"/>
      <c r="L24" s="41"/>
      <c r="M24" s="40" t="str">
        <f t="shared" si="1"/>
        <v/>
      </c>
      <c r="N24" s="23" t="str">
        <f t="shared" si="4"/>
        <v/>
      </c>
      <c r="O24" s="23" t="str">
        <f t="shared" si="5"/>
        <v/>
      </c>
    </row>
    <row r="25" spans="2:15" x14ac:dyDescent="0.3">
      <c r="B25" s="44">
        <f t="shared" si="6"/>
        <v>48335</v>
      </c>
      <c r="C25" s="44"/>
      <c r="D25" s="43"/>
      <c r="E25" s="39"/>
      <c r="F25" s="41"/>
      <c r="G25" s="40" t="str">
        <f t="shared" si="0"/>
        <v/>
      </c>
      <c r="H25" s="23" t="str">
        <f t="shared" si="2"/>
        <v/>
      </c>
      <c r="I25" s="23" t="str">
        <f t="shared" si="3"/>
        <v/>
      </c>
      <c r="J25" s="4"/>
      <c r="K25" s="39"/>
      <c r="L25" s="41"/>
      <c r="M25" s="40" t="str">
        <f t="shared" si="1"/>
        <v/>
      </c>
      <c r="N25" s="23" t="str">
        <f t="shared" si="4"/>
        <v/>
      </c>
      <c r="O25" s="23" t="str">
        <f t="shared" si="5"/>
        <v/>
      </c>
    </row>
    <row r="26" spans="2:15" x14ac:dyDescent="0.3">
      <c r="B26" s="44">
        <f t="shared" si="6"/>
        <v>48700</v>
      </c>
      <c r="C26" s="44"/>
      <c r="D26" s="43"/>
      <c r="E26" s="39"/>
      <c r="F26" s="41"/>
      <c r="G26" s="40" t="str">
        <f t="shared" si="0"/>
        <v/>
      </c>
      <c r="H26" s="23" t="str">
        <f t="shared" si="2"/>
        <v/>
      </c>
      <c r="I26" s="23" t="str">
        <f t="shared" si="3"/>
        <v/>
      </c>
      <c r="J26" s="4"/>
      <c r="K26" s="39"/>
      <c r="L26" s="41"/>
      <c r="M26" s="40" t="str">
        <f t="shared" si="1"/>
        <v/>
      </c>
      <c r="N26" s="23" t="str">
        <f t="shared" si="4"/>
        <v/>
      </c>
      <c r="O26" s="23" t="str">
        <f t="shared" si="5"/>
        <v/>
      </c>
    </row>
    <row r="27" spans="2:15" x14ac:dyDescent="0.3">
      <c r="B27" s="44">
        <f t="shared" si="6"/>
        <v>49065</v>
      </c>
      <c r="C27" s="44"/>
      <c r="D27" s="43"/>
      <c r="E27" s="39"/>
      <c r="F27" s="41"/>
      <c r="G27" s="40" t="str">
        <f t="shared" si="0"/>
        <v/>
      </c>
      <c r="H27" s="23" t="str">
        <f t="shared" si="2"/>
        <v/>
      </c>
      <c r="I27" s="23" t="str">
        <f t="shared" si="3"/>
        <v/>
      </c>
      <c r="J27" s="4"/>
      <c r="K27" s="39"/>
      <c r="L27" s="41"/>
      <c r="M27" s="40" t="str">
        <f t="shared" si="1"/>
        <v/>
      </c>
      <c r="N27" s="23" t="str">
        <f t="shared" si="4"/>
        <v/>
      </c>
      <c r="O27" s="23" t="str">
        <f t="shared" si="5"/>
        <v/>
      </c>
    </row>
    <row r="28" spans="2:15" x14ac:dyDescent="0.3">
      <c r="B28" s="44">
        <f t="shared" si="6"/>
        <v>49430</v>
      </c>
      <c r="C28" s="44"/>
      <c r="D28" s="43"/>
      <c r="E28" s="39"/>
      <c r="F28" s="41"/>
      <c r="G28" s="40" t="str">
        <f t="shared" si="0"/>
        <v/>
      </c>
      <c r="H28" s="23" t="str">
        <f t="shared" si="2"/>
        <v/>
      </c>
      <c r="I28" s="23" t="str">
        <f t="shared" si="3"/>
        <v/>
      </c>
      <c r="J28" s="4"/>
      <c r="K28" s="39"/>
      <c r="L28" s="41"/>
      <c r="M28" s="40" t="str">
        <f t="shared" si="1"/>
        <v/>
      </c>
      <c r="N28" s="23" t="str">
        <f t="shared" si="4"/>
        <v/>
      </c>
      <c r="O28" s="23" t="str">
        <f t="shared" si="5"/>
        <v/>
      </c>
    </row>
    <row r="29" spans="2:15" x14ac:dyDescent="0.3">
      <c r="B29" s="44">
        <f t="shared" si="6"/>
        <v>49796</v>
      </c>
      <c r="C29" s="44"/>
      <c r="D29" s="43"/>
      <c r="E29" s="39"/>
      <c r="F29" s="41"/>
      <c r="G29" s="40" t="str">
        <f t="shared" si="0"/>
        <v/>
      </c>
      <c r="H29" s="23" t="str">
        <f t="shared" si="2"/>
        <v/>
      </c>
      <c r="I29" s="23" t="str">
        <f t="shared" si="3"/>
        <v/>
      </c>
      <c r="J29" s="4"/>
      <c r="K29" s="39"/>
      <c r="L29" s="41"/>
      <c r="M29" s="40" t="str">
        <f t="shared" si="1"/>
        <v/>
      </c>
      <c r="N29" s="23" t="str">
        <f t="shared" si="4"/>
        <v/>
      </c>
      <c r="O29" s="23" t="str">
        <f t="shared" si="5"/>
        <v/>
      </c>
    </row>
    <row r="30" spans="2:15" x14ac:dyDescent="0.3">
      <c r="B30" s="44">
        <f t="shared" si="6"/>
        <v>50161</v>
      </c>
      <c r="C30" s="44"/>
      <c r="D30" s="43"/>
      <c r="E30" s="39"/>
      <c r="F30" s="39"/>
      <c r="G30" s="40" t="str">
        <f t="shared" si="0"/>
        <v/>
      </c>
      <c r="H30" s="23" t="str">
        <f t="shared" si="2"/>
        <v/>
      </c>
      <c r="I30" s="23" t="str">
        <f t="shared" si="3"/>
        <v/>
      </c>
      <c r="J30" s="4"/>
      <c r="K30" s="39"/>
      <c r="L30" s="39"/>
      <c r="M30" s="40" t="str">
        <f t="shared" si="1"/>
        <v/>
      </c>
      <c r="N30" s="23" t="str">
        <f t="shared" si="4"/>
        <v/>
      </c>
      <c r="O30" s="23" t="str">
        <f t="shared" si="5"/>
        <v/>
      </c>
    </row>
    <row r="31" spans="2:15" x14ac:dyDescent="0.3">
      <c r="B31" s="44">
        <f t="shared" si="6"/>
        <v>50526</v>
      </c>
      <c r="C31" s="44"/>
      <c r="D31" s="43"/>
      <c r="E31" s="39"/>
      <c r="F31" s="39"/>
      <c r="G31" s="40" t="str">
        <f t="shared" si="0"/>
        <v/>
      </c>
      <c r="H31" s="23" t="str">
        <f t="shared" si="2"/>
        <v/>
      </c>
      <c r="I31" s="23" t="str">
        <f t="shared" si="3"/>
        <v/>
      </c>
      <c r="J31" s="4"/>
      <c r="K31" s="39"/>
      <c r="L31" s="39"/>
      <c r="M31" s="40" t="str">
        <f t="shared" si="1"/>
        <v/>
      </c>
      <c r="N31" s="23" t="str">
        <f t="shared" si="4"/>
        <v/>
      </c>
      <c r="O31" s="23" t="str">
        <f t="shared" si="5"/>
        <v/>
      </c>
    </row>
    <row r="32" spans="2:15" x14ac:dyDescent="0.3">
      <c r="B32" s="44">
        <f t="shared" si="6"/>
        <v>50891</v>
      </c>
      <c r="C32" s="44"/>
      <c r="D32" s="43"/>
      <c r="E32" s="39"/>
      <c r="F32" s="39"/>
      <c r="G32" s="40" t="str">
        <f t="shared" si="0"/>
        <v/>
      </c>
      <c r="H32" s="23" t="str">
        <f t="shared" si="2"/>
        <v/>
      </c>
      <c r="I32" s="23" t="str">
        <f t="shared" si="3"/>
        <v/>
      </c>
      <c r="J32" s="4"/>
      <c r="K32" s="39"/>
      <c r="L32" s="39"/>
      <c r="M32" s="40" t="str">
        <f t="shared" si="1"/>
        <v/>
      </c>
      <c r="N32" s="23" t="str">
        <f t="shared" si="4"/>
        <v/>
      </c>
      <c r="O32" s="23" t="str">
        <f t="shared" si="5"/>
        <v/>
      </c>
    </row>
    <row r="33" spans="2:15" x14ac:dyDescent="0.3">
      <c r="B33" s="44">
        <f t="shared" si="6"/>
        <v>51257</v>
      </c>
      <c r="C33" s="44"/>
      <c r="D33" s="43"/>
      <c r="E33" s="39"/>
      <c r="F33" s="39"/>
      <c r="G33" s="40" t="str">
        <f t="shared" si="0"/>
        <v/>
      </c>
      <c r="H33" s="23" t="str">
        <f t="shared" si="2"/>
        <v/>
      </c>
      <c r="I33" s="23" t="str">
        <f t="shared" si="3"/>
        <v/>
      </c>
      <c r="J33" s="4"/>
      <c r="K33" s="39"/>
      <c r="L33" s="39"/>
      <c r="M33" s="40" t="str">
        <f t="shared" si="1"/>
        <v/>
      </c>
      <c r="N33" s="23" t="str">
        <f t="shared" si="4"/>
        <v/>
      </c>
      <c r="O33" s="23" t="str">
        <f t="shared" si="5"/>
        <v/>
      </c>
    </row>
    <row r="34" spans="2:15" x14ac:dyDescent="0.3">
      <c r="B34" s="44">
        <f t="shared" si="6"/>
        <v>51622</v>
      </c>
      <c r="C34" s="44"/>
      <c r="D34" s="43"/>
      <c r="E34" s="39"/>
      <c r="F34" s="39"/>
      <c r="G34" s="40" t="str">
        <f t="shared" si="0"/>
        <v/>
      </c>
      <c r="H34" s="23" t="str">
        <f t="shared" si="2"/>
        <v/>
      </c>
      <c r="I34" s="23" t="str">
        <f t="shared" si="3"/>
        <v/>
      </c>
      <c r="J34" s="4"/>
      <c r="K34" s="39"/>
      <c r="L34" s="39"/>
      <c r="M34" s="40" t="str">
        <f t="shared" si="1"/>
        <v/>
      </c>
      <c r="N34" s="23" t="str">
        <f t="shared" si="4"/>
        <v/>
      </c>
      <c r="O34" s="23" t="str">
        <f t="shared" si="5"/>
        <v/>
      </c>
    </row>
    <row r="35" spans="2:15" x14ac:dyDescent="0.3">
      <c r="B35" s="44">
        <f t="shared" si="6"/>
        <v>51987</v>
      </c>
      <c r="C35" s="44"/>
      <c r="D35" s="43"/>
      <c r="E35" s="39"/>
      <c r="F35" s="39"/>
      <c r="G35" s="40" t="str">
        <f t="shared" si="0"/>
        <v/>
      </c>
      <c r="H35" s="23" t="str">
        <f t="shared" si="2"/>
        <v/>
      </c>
      <c r="I35" s="23" t="str">
        <f t="shared" si="3"/>
        <v/>
      </c>
      <c r="J35" s="4"/>
      <c r="K35" s="39"/>
      <c r="L35" s="39"/>
      <c r="M35" s="40" t="str">
        <f t="shared" si="1"/>
        <v/>
      </c>
      <c r="N35" s="23" t="str">
        <f t="shared" si="4"/>
        <v/>
      </c>
      <c r="O35" s="23" t="str">
        <f t="shared" si="5"/>
        <v/>
      </c>
    </row>
    <row r="36" spans="2:15" x14ac:dyDescent="0.3">
      <c r="B36" s="44">
        <f t="shared" si="6"/>
        <v>52352</v>
      </c>
      <c r="C36" s="44"/>
      <c r="D36" s="43"/>
      <c r="E36" s="39"/>
      <c r="F36" s="39"/>
      <c r="G36" s="40" t="str">
        <f t="shared" si="0"/>
        <v/>
      </c>
      <c r="H36" s="23" t="str">
        <f t="shared" si="2"/>
        <v/>
      </c>
      <c r="I36" s="23" t="str">
        <f t="shared" si="3"/>
        <v/>
      </c>
      <c r="J36" s="4"/>
      <c r="K36" s="39"/>
      <c r="L36" s="39"/>
      <c r="M36" s="40" t="str">
        <f t="shared" si="1"/>
        <v/>
      </c>
      <c r="N36" s="23" t="str">
        <f t="shared" si="4"/>
        <v/>
      </c>
      <c r="O36" s="23" t="str">
        <f t="shared" si="5"/>
        <v/>
      </c>
    </row>
    <row r="37" spans="2:15" x14ac:dyDescent="0.3">
      <c r="B37" s="44">
        <f t="shared" si="6"/>
        <v>52718</v>
      </c>
      <c r="C37" s="44"/>
      <c r="D37" s="43"/>
      <c r="E37" s="39"/>
      <c r="F37" s="39"/>
      <c r="G37" s="40" t="str">
        <f t="shared" si="0"/>
        <v/>
      </c>
      <c r="H37" s="23" t="str">
        <f t="shared" si="2"/>
        <v/>
      </c>
      <c r="I37" s="23" t="str">
        <f t="shared" si="3"/>
        <v/>
      </c>
      <c r="J37" s="4"/>
      <c r="K37" s="39"/>
      <c r="L37" s="39"/>
      <c r="M37" s="40" t="str">
        <f t="shared" si="1"/>
        <v/>
      </c>
      <c r="N37" s="23" t="str">
        <f t="shared" si="4"/>
        <v/>
      </c>
      <c r="O37" s="23" t="str">
        <f t="shared" si="5"/>
        <v/>
      </c>
    </row>
    <row r="38" spans="2:15" x14ac:dyDescent="0.3">
      <c r="B38" s="44">
        <f t="shared" si="6"/>
        <v>53083</v>
      </c>
      <c r="C38" s="44"/>
      <c r="D38" s="43"/>
      <c r="E38" s="39"/>
      <c r="F38" s="39"/>
      <c r="G38" s="40" t="str">
        <f t="shared" si="0"/>
        <v/>
      </c>
      <c r="H38" s="23" t="str">
        <f t="shared" si="2"/>
        <v/>
      </c>
      <c r="I38" s="23" t="str">
        <f t="shared" si="3"/>
        <v/>
      </c>
      <c r="J38" s="4"/>
      <c r="K38" s="39"/>
      <c r="L38" s="39"/>
      <c r="M38" s="40" t="str">
        <f t="shared" si="1"/>
        <v/>
      </c>
      <c r="N38" s="23" t="str">
        <f t="shared" si="4"/>
        <v/>
      </c>
      <c r="O38" s="23" t="str">
        <f t="shared" si="5"/>
        <v/>
      </c>
    </row>
    <row r="39" spans="2:15" x14ac:dyDescent="0.3">
      <c r="B39" s="44">
        <f t="shared" si="6"/>
        <v>53448</v>
      </c>
      <c r="C39" s="44"/>
      <c r="D39" s="46"/>
      <c r="E39" s="39"/>
      <c r="F39" s="39"/>
      <c r="G39" s="40" t="str">
        <f t="shared" si="0"/>
        <v/>
      </c>
      <c r="H39" s="23" t="str">
        <f t="shared" si="2"/>
        <v/>
      </c>
      <c r="I39" s="23" t="str">
        <f t="shared" si="3"/>
        <v/>
      </c>
      <c r="J39" s="12"/>
      <c r="K39" s="39"/>
      <c r="L39" s="39"/>
      <c r="M39" s="40" t="str">
        <f t="shared" si="1"/>
        <v/>
      </c>
      <c r="N39" s="23" t="str">
        <f t="shared" si="4"/>
        <v/>
      </c>
      <c r="O39" s="23" t="str">
        <f t="shared" si="5"/>
        <v/>
      </c>
    </row>
    <row r="40" spans="2:15" x14ac:dyDescent="0.3">
      <c r="D40" s="4"/>
      <c r="J40" s="4"/>
    </row>
    <row r="41" spans="2:15" x14ac:dyDescent="0.3">
      <c r="B41" s="90" t="s">
        <v>28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2:15" x14ac:dyDescent="0.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</sheetData>
  <mergeCells count="3">
    <mergeCell ref="K8:N8"/>
    <mergeCell ref="E8:H8"/>
    <mergeCell ref="B41:N42"/>
  </mergeCells>
  <printOptions horizontalCentered="1"/>
  <pageMargins left="0.7" right="0.7" top="0.75" bottom="0.75" header="0.3" footer="0.3"/>
  <pageSetup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46"/>
  <sheetViews>
    <sheetView topLeftCell="A15" workbookViewId="0">
      <selection activeCell="F30" sqref="F30"/>
    </sheetView>
  </sheetViews>
  <sheetFormatPr defaultRowHeight="13.8" x14ac:dyDescent="0.3"/>
  <cols>
    <col min="1" max="1" width="1.6640625" customWidth="1"/>
    <col min="2" max="2" width="8" customWidth="1"/>
    <col min="3" max="3" width="12.5546875" customWidth="1"/>
    <col min="4" max="4" width="13.88671875" bestFit="1" customWidth="1"/>
    <col min="5" max="6" width="8.33203125" customWidth="1"/>
    <col min="7" max="7" width="3.33203125" customWidth="1"/>
    <col min="8" max="8" width="11.109375" customWidth="1"/>
    <col min="9" max="10" width="8.33203125" customWidth="1"/>
    <col min="11" max="11" width="11.33203125" bestFit="1" customWidth="1"/>
    <col min="12" max="12" width="2.44140625" customWidth="1"/>
    <col min="13" max="13" width="12.33203125" customWidth="1"/>
    <col min="16" max="16" width="11.33203125" bestFit="1" customWidth="1"/>
    <col min="17" max="17" width="2.88671875" customWidth="1"/>
    <col min="18" max="18" width="10.88671875" customWidth="1"/>
    <col min="20" max="20" width="10" customWidth="1"/>
    <col min="21" max="21" width="12.5546875" customWidth="1"/>
  </cols>
  <sheetData>
    <row r="2" spans="2:21" ht="18" x14ac:dyDescent="0.35">
      <c r="B2" s="18" t="str">
        <f>'Appendix 1- Municipal'!$C2</f>
        <v>Concord University</v>
      </c>
      <c r="C2" s="18"/>
      <c r="U2" s="22" t="s">
        <v>35</v>
      </c>
    </row>
    <row r="3" spans="2:21" ht="18" x14ac:dyDescent="0.35">
      <c r="B3" s="18" t="str">
        <f>'Appendix 1- Municipal'!$C3</f>
        <v>Investment Banking Services RFP</v>
      </c>
      <c r="C3" s="18"/>
    </row>
    <row r="4" spans="2:21" ht="15.6" x14ac:dyDescent="0.3">
      <c r="B4" s="6" t="s">
        <v>62</v>
      </c>
      <c r="C4" s="6"/>
    </row>
    <row r="6" spans="2:21" ht="15.6" x14ac:dyDescent="0.3">
      <c r="B6" s="31" t="s">
        <v>66</v>
      </c>
      <c r="C6" s="30"/>
    </row>
    <row r="7" spans="2:21" ht="15.6" x14ac:dyDescent="0.3">
      <c r="B7" s="31"/>
      <c r="C7" s="30"/>
    </row>
    <row r="8" spans="2:21" ht="14.4" x14ac:dyDescent="0.3">
      <c r="B8" s="81" t="s">
        <v>51</v>
      </c>
      <c r="C8" s="82"/>
      <c r="D8" s="81" t="s">
        <v>63</v>
      </c>
    </row>
    <row r="9" spans="2:21" ht="14.4" x14ac:dyDescent="0.3">
      <c r="B9" s="81" t="s">
        <v>52</v>
      </c>
      <c r="C9" s="82"/>
      <c r="D9" s="83" t="s">
        <v>64</v>
      </c>
    </row>
    <row r="10" spans="2:21" ht="14.4" x14ac:dyDescent="0.3">
      <c r="B10" s="81" t="s">
        <v>53</v>
      </c>
      <c r="C10" s="82"/>
      <c r="D10" s="84">
        <v>44714</v>
      </c>
    </row>
    <row r="11" spans="2:21" ht="14.4" x14ac:dyDescent="0.3">
      <c r="B11" s="81" t="s">
        <v>54</v>
      </c>
      <c r="C11" s="81"/>
      <c r="D11" s="84">
        <v>47635</v>
      </c>
    </row>
    <row r="12" spans="2:21" ht="14.4" x14ac:dyDescent="0.3">
      <c r="B12" s="81" t="s">
        <v>55</v>
      </c>
      <c r="C12" s="81"/>
      <c r="D12" s="85">
        <v>1</v>
      </c>
    </row>
    <row r="13" spans="2:21" ht="15.6" x14ac:dyDescent="0.3">
      <c r="B13" s="31"/>
      <c r="C13" s="30"/>
    </row>
    <row r="14" spans="2:21" ht="15.6" x14ac:dyDescent="0.3">
      <c r="B14" s="97"/>
      <c r="C14" s="98"/>
      <c r="D14" s="98"/>
      <c r="E14" s="98"/>
      <c r="F14" s="99"/>
      <c r="G14" s="75"/>
      <c r="H14" s="95" t="s">
        <v>67</v>
      </c>
      <c r="I14" s="95"/>
      <c r="J14" s="95"/>
      <c r="K14" s="96"/>
      <c r="L14" s="75"/>
      <c r="M14" s="95" t="s">
        <v>47</v>
      </c>
      <c r="N14" s="95"/>
      <c r="O14" s="95"/>
      <c r="P14" s="96"/>
      <c r="Q14" s="75"/>
      <c r="R14" s="95" t="s">
        <v>48</v>
      </c>
      <c r="S14" s="95"/>
      <c r="T14" s="95"/>
      <c r="U14" s="95"/>
    </row>
    <row r="15" spans="2:21" ht="14.4" x14ac:dyDescent="0.3">
      <c r="B15" s="48"/>
      <c r="C15" s="68"/>
      <c r="D15" s="48" t="s">
        <v>37</v>
      </c>
      <c r="E15" s="68" t="s">
        <v>38</v>
      </c>
      <c r="F15" s="68" t="s">
        <v>44</v>
      </c>
      <c r="G15" s="71"/>
      <c r="H15" s="69"/>
      <c r="I15" s="69"/>
      <c r="J15" s="69" t="s">
        <v>17</v>
      </c>
      <c r="K15" s="77" t="s">
        <v>17</v>
      </c>
      <c r="L15" s="71"/>
      <c r="M15" s="69"/>
      <c r="N15" s="69"/>
      <c r="O15" s="69" t="s">
        <v>17</v>
      </c>
      <c r="P15" s="77" t="s">
        <v>17</v>
      </c>
      <c r="Q15" s="71"/>
      <c r="R15" s="69"/>
      <c r="S15" s="69"/>
      <c r="T15" s="69" t="s">
        <v>17</v>
      </c>
      <c r="U15" s="77" t="s">
        <v>17</v>
      </c>
    </row>
    <row r="16" spans="2:21" ht="14.4" x14ac:dyDescent="0.3">
      <c r="B16" s="49" t="s">
        <v>27</v>
      </c>
      <c r="C16" s="49" t="s">
        <v>15</v>
      </c>
      <c r="D16" s="49" t="s">
        <v>36</v>
      </c>
      <c r="E16" s="49" t="s">
        <v>39</v>
      </c>
      <c r="F16" s="49" t="s">
        <v>45</v>
      </c>
      <c r="G16" s="72"/>
      <c r="H16" s="70" t="s">
        <v>16</v>
      </c>
      <c r="I16" s="70" t="s">
        <v>46</v>
      </c>
      <c r="J16" s="70" t="s">
        <v>49</v>
      </c>
      <c r="K16" s="78" t="s">
        <v>50</v>
      </c>
      <c r="L16" s="72"/>
      <c r="M16" s="70" t="s">
        <v>16</v>
      </c>
      <c r="N16" s="70" t="s">
        <v>46</v>
      </c>
      <c r="O16" s="70" t="s">
        <v>49</v>
      </c>
      <c r="P16" s="78" t="s">
        <v>50</v>
      </c>
      <c r="Q16" s="72"/>
      <c r="R16" s="70" t="s">
        <v>16</v>
      </c>
      <c r="S16" s="70" t="s">
        <v>46</v>
      </c>
      <c r="T16" s="70" t="s">
        <v>49</v>
      </c>
      <c r="U16" s="78" t="s">
        <v>50</v>
      </c>
    </row>
    <row r="17" spans="2:21" hidden="1" x14ac:dyDescent="0.3">
      <c r="B17" s="53">
        <v>1</v>
      </c>
      <c r="C17" s="54">
        <v>43344</v>
      </c>
      <c r="D17" s="57"/>
      <c r="E17" s="57"/>
      <c r="F17" s="57"/>
      <c r="G17" s="73"/>
      <c r="H17" s="57"/>
      <c r="I17" s="57"/>
      <c r="J17" s="57"/>
      <c r="K17" s="79"/>
      <c r="L17" s="73"/>
      <c r="M17" s="57"/>
      <c r="N17" s="57"/>
      <c r="O17" s="57"/>
      <c r="P17" s="79"/>
      <c r="Q17" s="73"/>
      <c r="R17" s="57"/>
      <c r="S17" s="57"/>
      <c r="T17" s="57"/>
      <c r="U17" s="79"/>
    </row>
    <row r="18" spans="2:21" hidden="1" x14ac:dyDescent="0.3">
      <c r="B18" s="23">
        <f>B17+1</f>
        <v>2</v>
      </c>
      <c r="C18" s="46">
        <f>EDATE(C17,12)</f>
        <v>43709</v>
      </c>
      <c r="D18" s="58"/>
      <c r="E18" s="58"/>
      <c r="F18" s="58"/>
      <c r="G18" s="73"/>
      <c r="H18" s="58"/>
      <c r="I18" s="58"/>
      <c r="J18" s="58"/>
      <c r="K18" s="80"/>
      <c r="L18" s="73"/>
      <c r="M18" s="58"/>
      <c r="N18" s="58"/>
      <c r="O18" s="58"/>
      <c r="P18" s="80"/>
      <c r="Q18" s="73"/>
      <c r="R18" s="58"/>
      <c r="S18" s="58"/>
      <c r="T18" s="58"/>
      <c r="U18" s="80"/>
    </row>
    <row r="19" spans="2:21" x14ac:dyDescent="0.3">
      <c r="B19" s="23">
        <v>1</v>
      </c>
      <c r="C19" s="44">
        <v>45444</v>
      </c>
      <c r="D19" s="59">
        <v>400000</v>
      </c>
      <c r="E19" s="59" t="s">
        <v>40</v>
      </c>
      <c r="F19" s="59"/>
      <c r="G19" s="74"/>
      <c r="H19" s="59"/>
      <c r="I19" s="59"/>
      <c r="J19" s="59"/>
      <c r="K19" s="59"/>
      <c r="L19" s="74"/>
      <c r="M19" s="59"/>
      <c r="N19" s="59"/>
      <c r="O19" s="59"/>
      <c r="P19" s="59"/>
      <c r="Q19" s="74"/>
      <c r="R19" s="59"/>
      <c r="S19" s="59"/>
      <c r="T19" s="59"/>
      <c r="U19" s="59"/>
    </row>
    <row r="20" spans="2:21" x14ac:dyDescent="0.3">
      <c r="B20" s="23">
        <f t="shared" ref="B20:B40" si="0">B19+1</f>
        <v>2</v>
      </c>
      <c r="C20" s="44">
        <f t="shared" ref="C20:C40" si="1">EDATE(C19,12)</f>
        <v>45809</v>
      </c>
      <c r="D20" s="59">
        <v>420000</v>
      </c>
      <c r="E20" s="59" t="s">
        <v>41</v>
      </c>
      <c r="F20" s="59"/>
      <c r="G20" s="74"/>
      <c r="H20" s="59"/>
      <c r="I20" s="59"/>
      <c r="J20" s="59"/>
      <c r="K20" s="59"/>
      <c r="L20" s="74"/>
      <c r="M20" s="59"/>
      <c r="N20" s="59"/>
      <c r="O20" s="59"/>
      <c r="P20" s="59"/>
      <c r="Q20" s="74"/>
      <c r="R20" s="59"/>
      <c r="S20" s="59"/>
      <c r="T20" s="59"/>
      <c r="U20" s="59"/>
    </row>
    <row r="21" spans="2:21" x14ac:dyDescent="0.3">
      <c r="B21" s="23">
        <f t="shared" si="0"/>
        <v>3</v>
      </c>
      <c r="C21" s="44">
        <f t="shared" si="1"/>
        <v>46174</v>
      </c>
      <c r="D21" s="59">
        <v>440000</v>
      </c>
      <c r="E21" s="59" t="s">
        <v>41</v>
      </c>
      <c r="F21" s="59"/>
      <c r="G21" s="74"/>
      <c r="H21" s="59"/>
      <c r="I21" s="59"/>
      <c r="J21" s="59"/>
      <c r="K21" s="59"/>
      <c r="L21" s="74"/>
      <c r="M21" s="59"/>
      <c r="N21" s="59"/>
      <c r="O21" s="59"/>
      <c r="P21" s="59"/>
      <c r="Q21" s="74"/>
      <c r="R21" s="59"/>
      <c r="S21" s="59"/>
      <c r="T21" s="59"/>
      <c r="U21" s="59"/>
    </row>
    <row r="22" spans="2:21" x14ac:dyDescent="0.3">
      <c r="B22" s="23">
        <f t="shared" si="0"/>
        <v>4</v>
      </c>
      <c r="C22" s="44">
        <f t="shared" si="1"/>
        <v>46539</v>
      </c>
      <c r="D22" s="59">
        <v>460000</v>
      </c>
      <c r="E22" s="59" t="s">
        <v>41</v>
      </c>
      <c r="F22" s="59"/>
      <c r="G22" s="74"/>
      <c r="H22" s="59"/>
      <c r="I22" s="59"/>
      <c r="J22" s="59"/>
      <c r="K22" s="59"/>
      <c r="L22" s="74"/>
      <c r="M22" s="59"/>
      <c r="N22" s="59"/>
      <c r="O22" s="59"/>
      <c r="P22" s="59"/>
      <c r="Q22" s="74"/>
      <c r="R22" s="59"/>
      <c r="S22" s="59"/>
      <c r="T22" s="59"/>
      <c r="U22" s="59"/>
    </row>
    <row r="23" spans="2:21" x14ac:dyDescent="0.3">
      <c r="B23" s="23">
        <f t="shared" si="0"/>
        <v>5</v>
      </c>
      <c r="C23" s="44">
        <f t="shared" si="1"/>
        <v>46905</v>
      </c>
      <c r="D23" s="59">
        <v>485000</v>
      </c>
      <c r="E23" s="59" t="s">
        <v>41</v>
      </c>
      <c r="F23" s="59"/>
      <c r="G23" s="74"/>
      <c r="H23" s="59"/>
      <c r="I23" s="59"/>
      <c r="J23" s="59"/>
      <c r="K23" s="59"/>
      <c r="L23" s="74"/>
      <c r="M23" s="59"/>
      <c r="N23" s="59"/>
      <c r="O23" s="59"/>
      <c r="P23" s="59"/>
      <c r="Q23" s="74"/>
      <c r="R23" s="59"/>
      <c r="S23" s="59"/>
      <c r="T23" s="59"/>
      <c r="U23" s="59"/>
    </row>
    <row r="24" spans="2:21" x14ac:dyDescent="0.3">
      <c r="B24" s="23">
        <f t="shared" si="0"/>
        <v>6</v>
      </c>
      <c r="C24" s="44">
        <f t="shared" si="1"/>
        <v>47270</v>
      </c>
      <c r="D24" s="59">
        <v>510000</v>
      </c>
      <c r="E24" s="59" t="s">
        <v>41</v>
      </c>
      <c r="F24" s="59"/>
      <c r="G24" s="74"/>
      <c r="H24" s="59"/>
      <c r="I24" s="59"/>
      <c r="J24" s="59"/>
      <c r="K24" s="59"/>
      <c r="L24" s="74"/>
      <c r="M24" s="59"/>
      <c r="N24" s="59"/>
      <c r="O24" s="59"/>
      <c r="P24" s="59"/>
      <c r="Q24" s="74"/>
      <c r="R24" s="59"/>
      <c r="S24" s="59"/>
      <c r="T24" s="59"/>
      <c r="U24" s="59"/>
    </row>
    <row r="25" spans="2:21" x14ac:dyDescent="0.3">
      <c r="B25" s="23">
        <f t="shared" si="0"/>
        <v>7</v>
      </c>
      <c r="C25" s="44">
        <f t="shared" si="1"/>
        <v>47635</v>
      </c>
      <c r="D25" s="59">
        <v>535000</v>
      </c>
      <c r="E25" s="59" t="s">
        <v>41</v>
      </c>
      <c r="F25" s="59"/>
      <c r="G25" s="74"/>
      <c r="H25" s="59"/>
      <c r="I25" s="59"/>
      <c r="J25" s="59"/>
      <c r="K25" s="59"/>
      <c r="L25" s="74"/>
      <c r="M25" s="59"/>
      <c r="N25" s="59"/>
      <c r="O25" s="59"/>
      <c r="P25" s="59"/>
      <c r="Q25" s="74"/>
      <c r="R25" s="59"/>
      <c r="S25" s="59"/>
      <c r="T25" s="59"/>
      <c r="U25" s="59"/>
    </row>
    <row r="26" spans="2:21" x14ac:dyDescent="0.3">
      <c r="B26" s="23">
        <f t="shared" si="0"/>
        <v>8</v>
      </c>
      <c r="C26" s="44">
        <f t="shared" si="1"/>
        <v>48000</v>
      </c>
      <c r="D26" s="59">
        <v>560000</v>
      </c>
      <c r="E26" s="59" t="s">
        <v>41</v>
      </c>
      <c r="F26" s="59"/>
      <c r="G26" s="74"/>
      <c r="H26" s="59"/>
      <c r="I26" s="59"/>
      <c r="J26" s="59"/>
      <c r="K26" s="59"/>
      <c r="L26" s="74"/>
      <c r="M26" s="59"/>
      <c r="N26" s="59"/>
      <c r="O26" s="59"/>
      <c r="P26" s="59"/>
      <c r="Q26" s="74"/>
      <c r="R26" s="59"/>
      <c r="S26" s="59"/>
      <c r="T26" s="59"/>
      <c r="U26" s="59"/>
    </row>
    <row r="27" spans="2:21" x14ac:dyDescent="0.3">
      <c r="B27" s="23">
        <f t="shared" si="0"/>
        <v>9</v>
      </c>
      <c r="C27" s="44">
        <f t="shared" si="1"/>
        <v>48366</v>
      </c>
      <c r="D27" s="59">
        <v>590000</v>
      </c>
      <c r="E27" s="59" t="s">
        <v>41</v>
      </c>
      <c r="F27" s="59"/>
      <c r="G27" s="74"/>
      <c r="H27" s="59"/>
      <c r="I27" s="59"/>
      <c r="J27" s="59"/>
      <c r="K27" s="59"/>
      <c r="L27" s="74"/>
      <c r="M27" s="59"/>
      <c r="N27" s="59"/>
      <c r="O27" s="59"/>
      <c r="P27" s="59"/>
      <c r="Q27" s="74"/>
      <c r="R27" s="59"/>
      <c r="S27" s="59"/>
      <c r="T27" s="59"/>
      <c r="U27" s="59"/>
    </row>
    <row r="28" spans="2:21" x14ac:dyDescent="0.3">
      <c r="B28" s="23">
        <f t="shared" si="0"/>
        <v>10</v>
      </c>
      <c r="C28" s="44">
        <f t="shared" si="1"/>
        <v>48731</v>
      </c>
      <c r="D28" s="59">
        <v>610000</v>
      </c>
      <c r="E28" s="59" t="s">
        <v>41</v>
      </c>
      <c r="F28" s="59"/>
      <c r="G28" s="74"/>
      <c r="H28" s="59"/>
      <c r="I28" s="59"/>
      <c r="J28" s="59"/>
      <c r="K28" s="59"/>
      <c r="L28" s="74"/>
      <c r="M28" s="59"/>
      <c r="N28" s="59"/>
      <c r="O28" s="59"/>
      <c r="P28" s="59"/>
      <c r="Q28" s="74"/>
      <c r="R28" s="59"/>
      <c r="S28" s="59"/>
      <c r="T28" s="59"/>
      <c r="U28" s="59"/>
    </row>
    <row r="29" spans="2:21" x14ac:dyDescent="0.3">
      <c r="B29" s="23">
        <f t="shared" si="0"/>
        <v>11</v>
      </c>
      <c r="C29" s="44">
        <f t="shared" si="1"/>
        <v>49096</v>
      </c>
      <c r="D29" s="59">
        <v>635000</v>
      </c>
      <c r="E29" s="59" t="s">
        <v>41</v>
      </c>
      <c r="F29" s="59"/>
      <c r="G29" s="74"/>
      <c r="H29" s="59"/>
      <c r="I29" s="59"/>
      <c r="J29" s="59"/>
      <c r="K29" s="59"/>
      <c r="L29" s="74"/>
      <c r="M29" s="59"/>
      <c r="N29" s="59"/>
      <c r="O29" s="59"/>
      <c r="P29" s="59"/>
      <c r="Q29" s="74"/>
      <c r="R29" s="59"/>
      <c r="S29" s="59"/>
      <c r="T29" s="59"/>
      <c r="U29" s="59"/>
    </row>
    <row r="30" spans="2:21" x14ac:dyDescent="0.3">
      <c r="B30" s="23">
        <f t="shared" si="0"/>
        <v>12</v>
      </c>
      <c r="C30" s="64">
        <f t="shared" si="1"/>
        <v>49461</v>
      </c>
      <c r="D30" s="65">
        <v>660000</v>
      </c>
      <c r="E30" s="65" t="s">
        <v>43</v>
      </c>
      <c r="F30" s="65"/>
      <c r="G30" s="74"/>
      <c r="H30" s="65"/>
      <c r="I30" s="65"/>
      <c r="J30" s="65"/>
      <c r="K30" s="65"/>
      <c r="L30" s="74"/>
      <c r="M30" s="65"/>
      <c r="N30" s="65"/>
      <c r="O30" s="65"/>
      <c r="P30" s="65"/>
      <c r="Q30" s="74"/>
      <c r="R30" s="65"/>
      <c r="S30" s="65"/>
      <c r="T30" s="65"/>
      <c r="U30" s="65"/>
    </row>
    <row r="31" spans="2:21" x14ac:dyDescent="0.3">
      <c r="B31" s="23">
        <f t="shared" si="0"/>
        <v>13</v>
      </c>
      <c r="C31" s="64">
        <f t="shared" si="1"/>
        <v>49827</v>
      </c>
      <c r="D31" s="65">
        <v>690000</v>
      </c>
      <c r="E31" s="65" t="s">
        <v>43</v>
      </c>
      <c r="F31" s="65"/>
      <c r="G31" s="74"/>
      <c r="H31" s="65"/>
      <c r="I31" s="65"/>
      <c r="J31" s="65"/>
      <c r="K31" s="65"/>
      <c r="L31" s="74"/>
      <c r="M31" s="65"/>
      <c r="N31" s="65"/>
      <c r="O31" s="65"/>
      <c r="P31" s="65"/>
      <c r="Q31" s="74"/>
      <c r="R31" s="65"/>
      <c r="S31" s="65"/>
      <c r="T31" s="65"/>
      <c r="U31" s="65"/>
    </row>
    <row r="32" spans="2:21" x14ac:dyDescent="0.3">
      <c r="B32" s="23">
        <f t="shared" si="0"/>
        <v>14</v>
      </c>
      <c r="C32" s="64">
        <f t="shared" si="1"/>
        <v>50192</v>
      </c>
      <c r="D32" s="65">
        <v>715000</v>
      </c>
      <c r="E32" s="65" t="s">
        <v>43</v>
      </c>
      <c r="F32" s="65"/>
      <c r="G32" s="74"/>
      <c r="H32" s="65"/>
      <c r="I32" s="65"/>
      <c r="J32" s="65"/>
      <c r="K32" s="65"/>
      <c r="L32" s="74"/>
      <c r="M32" s="65"/>
      <c r="N32" s="65"/>
      <c r="O32" s="65"/>
      <c r="P32" s="65"/>
      <c r="Q32" s="74"/>
      <c r="R32" s="65"/>
      <c r="S32" s="65"/>
      <c r="T32" s="65"/>
      <c r="U32" s="65"/>
    </row>
    <row r="33" spans="2:21" x14ac:dyDescent="0.3">
      <c r="B33" s="23">
        <f t="shared" si="0"/>
        <v>15</v>
      </c>
      <c r="C33" s="64">
        <f t="shared" si="1"/>
        <v>50557</v>
      </c>
      <c r="D33" s="65">
        <v>740000</v>
      </c>
      <c r="E33" s="65" t="s">
        <v>43</v>
      </c>
      <c r="F33" s="65"/>
      <c r="G33" s="74"/>
      <c r="H33" s="65"/>
      <c r="I33" s="65"/>
      <c r="J33" s="65"/>
      <c r="K33" s="65"/>
      <c r="L33" s="74"/>
      <c r="M33" s="65"/>
      <c r="N33" s="65"/>
      <c r="O33" s="65"/>
      <c r="P33" s="65"/>
      <c r="Q33" s="74"/>
      <c r="R33" s="65"/>
      <c r="S33" s="65"/>
      <c r="T33" s="65"/>
      <c r="U33" s="65"/>
    </row>
    <row r="34" spans="2:21" x14ac:dyDescent="0.3">
      <c r="B34" s="23">
        <f t="shared" si="0"/>
        <v>16</v>
      </c>
      <c r="C34" s="64">
        <f t="shared" si="1"/>
        <v>50922</v>
      </c>
      <c r="D34" s="65">
        <v>760000</v>
      </c>
      <c r="E34" s="65" t="s">
        <v>43</v>
      </c>
      <c r="F34" s="65"/>
      <c r="G34" s="74"/>
      <c r="H34" s="65"/>
      <c r="I34" s="65"/>
      <c r="J34" s="65"/>
      <c r="K34" s="65"/>
      <c r="L34" s="74"/>
      <c r="M34" s="65"/>
      <c r="N34" s="65"/>
      <c r="O34" s="65"/>
      <c r="P34" s="65"/>
      <c r="Q34" s="74"/>
      <c r="R34" s="65"/>
      <c r="S34" s="65"/>
      <c r="T34" s="65"/>
      <c r="U34" s="65"/>
    </row>
    <row r="35" spans="2:21" x14ac:dyDescent="0.3">
      <c r="B35" s="23">
        <f t="shared" si="0"/>
        <v>17</v>
      </c>
      <c r="C35" s="66">
        <f t="shared" si="1"/>
        <v>51288</v>
      </c>
      <c r="D35" s="67">
        <v>780000</v>
      </c>
      <c r="E35" s="67" t="s">
        <v>42</v>
      </c>
      <c r="F35" s="67"/>
      <c r="G35" s="74"/>
      <c r="H35" s="67"/>
      <c r="I35" s="67"/>
      <c r="J35" s="67"/>
      <c r="K35" s="67"/>
      <c r="L35" s="74"/>
      <c r="M35" s="67"/>
      <c r="N35" s="67"/>
      <c r="O35" s="67"/>
      <c r="P35" s="67"/>
      <c r="Q35" s="74"/>
      <c r="R35" s="67"/>
      <c r="S35" s="67"/>
      <c r="T35" s="67"/>
      <c r="U35" s="67"/>
    </row>
    <row r="36" spans="2:21" x14ac:dyDescent="0.3">
      <c r="B36" s="23">
        <f t="shared" si="0"/>
        <v>18</v>
      </c>
      <c r="C36" s="66">
        <f t="shared" si="1"/>
        <v>51653</v>
      </c>
      <c r="D36" s="67">
        <v>805000</v>
      </c>
      <c r="E36" s="67" t="s">
        <v>42</v>
      </c>
      <c r="F36" s="67"/>
      <c r="G36" s="74"/>
      <c r="H36" s="67"/>
      <c r="I36" s="67"/>
      <c r="J36" s="67"/>
      <c r="K36" s="67"/>
      <c r="L36" s="74"/>
      <c r="M36" s="67"/>
      <c r="N36" s="67"/>
      <c r="O36" s="67"/>
      <c r="P36" s="67"/>
      <c r="Q36" s="74"/>
      <c r="R36" s="67"/>
      <c r="S36" s="67"/>
      <c r="T36" s="67"/>
      <c r="U36" s="67"/>
    </row>
    <row r="37" spans="2:21" x14ac:dyDescent="0.3">
      <c r="B37" s="23">
        <f t="shared" si="0"/>
        <v>19</v>
      </c>
      <c r="C37" s="66">
        <f t="shared" si="1"/>
        <v>52018</v>
      </c>
      <c r="D37" s="67">
        <v>830000</v>
      </c>
      <c r="E37" s="67" t="s">
        <v>42</v>
      </c>
      <c r="F37" s="67"/>
      <c r="G37" s="74"/>
      <c r="H37" s="67"/>
      <c r="I37" s="67"/>
      <c r="J37" s="67"/>
      <c r="K37" s="67"/>
      <c r="L37" s="74"/>
      <c r="M37" s="67"/>
      <c r="N37" s="67"/>
      <c r="O37" s="67"/>
      <c r="P37" s="67"/>
      <c r="Q37" s="74"/>
      <c r="R37" s="67"/>
      <c r="S37" s="67"/>
      <c r="T37" s="67"/>
      <c r="U37" s="67"/>
    </row>
    <row r="38" spans="2:21" x14ac:dyDescent="0.3">
      <c r="B38" s="23">
        <f t="shared" si="0"/>
        <v>20</v>
      </c>
      <c r="C38" s="66">
        <f t="shared" si="1"/>
        <v>52383</v>
      </c>
      <c r="D38" s="67">
        <v>855000</v>
      </c>
      <c r="E38" s="67" t="s">
        <v>42</v>
      </c>
      <c r="F38" s="67"/>
      <c r="G38" s="74"/>
      <c r="H38" s="67"/>
      <c r="I38" s="67"/>
      <c r="J38" s="67"/>
      <c r="K38" s="67"/>
      <c r="L38" s="74"/>
      <c r="M38" s="67"/>
      <c r="N38" s="67"/>
      <c r="O38" s="67"/>
      <c r="P38" s="67"/>
      <c r="Q38" s="74"/>
      <c r="R38" s="67"/>
      <c r="S38" s="67"/>
      <c r="T38" s="67"/>
      <c r="U38" s="67"/>
    </row>
    <row r="39" spans="2:21" x14ac:dyDescent="0.3">
      <c r="B39" s="23">
        <f t="shared" si="0"/>
        <v>21</v>
      </c>
      <c r="C39" s="66">
        <f t="shared" si="1"/>
        <v>52749</v>
      </c>
      <c r="D39" s="67">
        <v>880000</v>
      </c>
      <c r="E39" s="67" t="s">
        <v>42</v>
      </c>
      <c r="F39" s="67"/>
      <c r="G39" s="74"/>
      <c r="H39" s="67"/>
      <c r="I39" s="67"/>
      <c r="J39" s="67"/>
      <c r="K39" s="67"/>
      <c r="L39" s="74"/>
      <c r="M39" s="67"/>
      <c r="N39" s="67"/>
      <c r="O39" s="67"/>
      <c r="P39" s="67"/>
      <c r="Q39" s="74"/>
      <c r="R39" s="67"/>
      <c r="S39" s="67"/>
      <c r="T39" s="67"/>
      <c r="U39" s="67"/>
    </row>
    <row r="40" spans="2:21" x14ac:dyDescent="0.3">
      <c r="B40" s="23">
        <f t="shared" si="0"/>
        <v>22</v>
      </c>
      <c r="C40" s="66">
        <f t="shared" si="1"/>
        <v>53114</v>
      </c>
      <c r="D40" s="67">
        <v>905000</v>
      </c>
      <c r="E40" s="67" t="s">
        <v>42</v>
      </c>
      <c r="F40" s="67"/>
      <c r="G40" s="74"/>
      <c r="H40" s="67"/>
      <c r="I40" s="67"/>
      <c r="J40" s="67"/>
      <c r="K40" s="67"/>
      <c r="L40" s="74"/>
      <c r="M40" s="67"/>
      <c r="N40" s="67"/>
      <c r="O40" s="67"/>
      <c r="P40" s="67"/>
      <c r="Q40" s="74"/>
      <c r="R40" s="67"/>
      <c r="S40" s="67"/>
      <c r="T40" s="67"/>
      <c r="U40" s="67"/>
    </row>
    <row r="41" spans="2:21" x14ac:dyDescent="0.3">
      <c r="B41" s="61" t="s">
        <v>0</v>
      </c>
      <c r="C41" s="62"/>
      <c r="D41" s="63">
        <f>SUM(D19:D40)</f>
        <v>14265000</v>
      </c>
      <c r="E41" s="63"/>
      <c r="F41" s="63"/>
      <c r="G41" s="76"/>
      <c r="H41" s="63"/>
      <c r="I41" s="63"/>
      <c r="J41" s="63"/>
      <c r="K41" s="63"/>
      <c r="L41" s="76"/>
      <c r="M41" s="63"/>
      <c r="N41" s="63"/>
      <c r="O41" s="63"/>
      <c r="P41" s="63"/>
      <c r="Q41" s="76"/>
      <c r="R41" s="63"/>
      <c r="S41" s="63"/>
      <c r="T41" s="63"/>
      <c r="U41" s="63"/>
    </row>
    <row r="42" spans="2:21" s="89" customFormat="1" x14ac:dyDescent="0.3">
      <c r="B42" s="87" t="s">
        <v>65</v>
      </c>
      <c r="C42" s="88"/>
      <c r="D42" s="86"/>
      <c r="E42" s="86"/>
      <c r="F42" s="86"/>
      <c r="G42" s="86"/>
      <c r="H42" s="86"/>
      <c r="I42" s="86"/>
      <c r="J42" s="86"/>
      <c r="K42" s="86"/>
    </row>
    <row r="45" spans="2:21" x14ac:dyDescent="0.3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2:21" x14ac:dyDescent="0.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</sheetData>
  <mergeCells count="5">
    <mergeCell ref="H14:K14"/>
    <mergeCell ref="M14:P14"/>
    <mergeCell ref="R14:U14"/>
    <mergeCell ref="B45:M46"/>
    <mergeCell ref="B14:F14"/>
  </mergeCells>
  <printOptions horizontalCentered="1"/>
  <pageMargins left="0.2" right="0.2" top="0.75" bottom="0.75" header="0.3" footer="0.3"/>
  <pageSetup scale="82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Appendix 1- Municipal</vt:lpstr>
      <vt:lpstr>Appendix 2- Public Univ</vt:lpstr>
      <vt:lpstr>Appendix 3- Neg Pub Higher Ed</vt:lpstr>
      <vt:lpstr>Bx</vt:lpstr>
      <vt:lpstr>Appendix 4- Scales</vt:lpstr>
      <vt:lpstr>'Appendix 1- Municipal'!Print_Area</vt:lpstr>
      <vt:lpstr>'Appendix 2- Public Univ'!Print_Area</vt:lpstr>
      <vt:lpstr>'Appendix 3- Neg Pub Higher Ed'!Print_Area</vt:lpstr>
      <vt:lpstr>'Appendix 4- Scales'!Print_Area</vt:lpstr>
      <vt:lpstr>Bx!Print_Area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Shuster</dc:creator>
  <cp:lastModifiedBy>Michael</cp:lastModifiedBy>
  <cp:lastPrinted>2019-05-29T22:25:51Z</cp:lastPrinted>
  <dcterms:created xsi:type="dcterms:W3CDTF">2014-03-24T21:40:39Z</dcterms:created>
  <dcterms:modified xsi:type="dcterms:W3CDTF">2022-02-08T17:22:52Z</dcterms:modified>
</cp:coreProperties>
</file>