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8800" windowHeight="12135" tabRatio="478"/>
  </bookViews>
  <sheets>
    <sheet name="Jan 16th" sheetId="3" r:id="rId1"/>
    <sheet name="Jan 31st" sheetId="4" r:id="rId2"/>
    <sheet name="Feb 14th" sheetId="5" r:id="rId3"/>
    <sheet name="Feb 28th" sheetId="6" r:id="rId4"/>
    <sheet name="Mar 16th" sheetId="7" r:id="rId5"/>
    <sheet name="Mar 31st" sheetId="8" r:id="rId6"/>
    <sheet name="Apr 15th" sheetId="9" r:id="rId7"/>
    <sheet name="Apr 30th" sheetId="10" r:id="rId8"/>
    <sheet name="May 16th" sheetId="11" r:id="rId9"/>
    <sheet name="May 30th" sheetId="12" r:id="rId10"/>
    <sheet name="Jun 15th" sheetId="13" r:id="rId11"/>
    <sheet name="Jun 30th" sheetId="14" r:id="rId12"/>
  </sheets>
  <calcPr calcId="152511"/>
  <webPublishing codePage="1252"/>
</workbook>
</file>

<file path=xl/calcChain.xml><?xml version="1.0" encoding="utf-8"?>
<calcChain xmlns="http://schemas.openxmlformats.org/spreadsheetml/2006/main">
  <c r="G27" i="14" l="1"/>
  <c r="B27" i="14"/>
  <c r="G26" i="14"/>
  <c r="B26" i="14"/>
  <c r="G25" i="14"/>
  <c r="B25" i="14"/>
  <c r="G24" i="14"/>
  <c r="B24" i="14"/>
  <c r="G23" i="14"/>
  <c r="B23" i="14"/>
  <c r="G22" i="14"/>
  <c r="B22" i="14"/>
  <c r="G21" i="14"/>
  <c r="B21" i="14"/>
  <c r="G20" i="14"/>
  <c r="B20" i="14"/>
  <c r="G19" i="14"/>
  <c r="B19" i="14"/>
  <c r="G18" i="14"/>
  <c r="B18" i="14"/>
  <c r="G17" i="14"/>
  <c r="B17" i="14"/>
  <c r="G16" i="14"/>
  <c r="B16" i="14"/>
  <c r="G15" i="14"/>
  <c r="B15" i="14"/>
  <c r="G14" i="14"/>
  <c r="B14" i="14"/>
  <c r="G13" i="14"/>
  <c r="B13" i="14"/>
  <c r="G27" i="13"/>
  <c r="B27" i="13"/>
  <c r="G26" i="13"/>
  <c r="B26" i="13"/>
  <c r="G25" i="13"/>
  <c r="B25" i="13"/>
  <c r="G24" i="13"/>
  <c r="B24" i="13"/>
  <c r="G23" i="13"/>
  <c r="B23" i="13"/>
  <c r="G22" i="13"/>
  <c r="B22" i="13"/>
  <c r="G21" i="13"/>
  <c r="B21" i="13"/>
  <c r="G20" i="13"/>
  <c r="B20" i="13"/>
  <c r="G19" i="13"/>
  <c r="B19" i="13"/>
  <c r="G18" i="13"/>
  <c r="B18" i="13"/>
  <c r="G17" i="13"/>
  <c r="B17" i="13"/>
  <c r="G16" i="13"/>
  <c r="B16" i="13"/>
  <c r="G15" i="13"/>
  <c r="B15" i="13"/>
  <c r="G14" i="13"/>
  <c r="B14" i="13"/>
  <c r="G13" i="13"/>
  <c r="G28" i="13" s="1"/>
  <c r="B13" i="13"/>
  <c r="G27" i="12"/>
  <c r="B27" i="12"/>
  <c r="G26" i="12"/>
  <c r="B26" i="12"/>
  <c r="G25" i="12"/>
  <c r="B25" i="12"/>
  <c r="G24" i="12"/>
  <c r="B24" i="12"/>
  <c r="G23" i="12"/>
  <c r="B23" i="12"/>
  <c r="G22" i="12"/>
  <c r="B22" i="12"/>
  <c r="G21" i="12"/>
  <c r="B21" i="12"/>
  <c r="G20" i="12"/>
  <c r="B20" i="12"/>
  <c r="G19" i="12"/>
  <c r="B19" i="12"/>
  <c r="G18" i="12"/>
  <c r="B18" i="12"/>
  <c r="G17" i="12"/>
  <c r="B17" i="12"/>
  <c r="G16" i="12"/>
  <c r="B16" i="12"/>
  <c r="G15" i="12"/>
  <c r="B15" i="12"/>
  <c r="G14" i="12"/>
  <c r="B14" i="12"/>
  <c r="G13" i="12"/>
  <c r="B13" i="12"/>
  <c r="G28" i="11"/>
  <c r="B28" i="11"/>
  <c r="G27" i="11"/>
  <c r="B27" i="11"/>
  <c r="G26" i="11"/>
  <c r="B26" i="11"/>
  <c r="G25" i="11"/>
  <c r="B25" i="11"/>
  <c r="G24" i="11"/>
  <c r="B24" i="11"/>
  <c r="G23" i="11"/>
  <c r="B23" i="11"/>
  <c r="G22" i="11"/>
  <c r="B22" i="11"/>
  <c r="G21" i="11"/>
  <c r="B21" i="11"/>
  <c r="G20" i="11"/>
  <c r="B20" i="11"/>
  <c r="G19" i="11"/>
  <c r="B19" i="11"/>
  <c r="G18" i="11"/>
  <c r="B18" i="11"/>
  <c r="G17" i="11"/>
  <c r="B17" i="11"/>
  <c r="G16" i="11"/>
  <c r="B16" i="11"/>
  <c r="G15" i="11"/>
  <c r="B15" i="11"/>
  <c r="G14" i="11"/>
  <c r="B14" i="11"/>
  <c r="G13" i="11"/>
  <c r="B13" i="11"/>
  <c r="G27" i="10"/>
  <c r="B27" i="10"/>
  <c r="G26" i="10"/>
  <c r="B26" i="10"/>
  <c r="G25" i="10"/>
  <c r="B25" i="10"/>
  <c r="G24" i="10"/>
  <c r="B24" i="10"/>
  <c r="G23" i="10"/>
  <c r="B23" i="10"/>
  <c r="G22" i="10"/>
  <c r="B22" i="10"/>
  <c r="G21" i="10"/>
  <c r="B21" i="10"/>
  <c r="G20" i="10"/>
  <c r="B20" i="10"/>
  <c r="G19" i="10"/>
  <c r="B19" i="10"/>
  <c r="G18" i="10"/>
  <c r="B18" i="10"/>
  <c r="G17" i="10"/>
  <c r="B17" i="10"/>
  <c r="G16" i="10"/>
  <c r="B16" i="10"/>
  <c r="G15" i="10"/>
  <c r="B15" i="10"/>
  <c r="G14" i="10"/>
  <c r="B14" i="10"/>
  <c r="G13" i="10"/>
  <c r="G28" i="10" s="1"/>
  <c r="B13" i="10"/>
  <c r="G27" i="9"/>
  <c r="B27" i="9"/>
  <c r="G26" i="9"/>
  <c r="B26" i="9"/>
  <c r="G25" i="9"/>
  <c r="B25" i="9"/>
  <c r="G24" i="9"/>
  <c r="B24" i="9"/>
  <c r="G23" i="9"/>
  <c r="B23" i="9"/>
  <c r="G22" i="9"/>
  <c r="B22" i="9"/>
  <c r="G21" i="9"/>
  <c r="B21" i="9"/>
  <c r="G20" i="9"/>
  <c r="B20" i="9"/>
  <c r="G19" i="9"/>
  <c r="B19" i="9"/>
  <c r="G18" i="9"/>
  <c r="B18" i="9"/>
  <c r="G17" i="9"/>
  <c r="B17" i="9"/>
  <c r="G16" i="9"/>
  <c r="B16" i="9"/>
  <c r="G15" i="9"/>
  <c r="B15" i="9"/>
  <c r="G14" i="9"/>
  <c r="B14" i="9"/>
  <c r="G13" i="9"/>
  <c r="B13" i="9"/>
  <c r="G27" i="8"/>
  <c r="B27" i="8"/>
  <c r="G26" i="8"/>
  <c r="B26" i="8"/>
  <c r="G25" i="8"/>
  <c r="B25" i="8"/>
  <c r="G24" i="8"/>
  <c r="B24" i="8"/>
  <c r="G23" i="8"/>
  <c r="B23" i="8"/>
  <c r="G22" i="8"/>
  <c r="B22" i="8"/>
  <c r="G21" i="8"/>
  <c r="B21" i="8"/>
  <c r="G20" i="8"/>
  <c r="B20" i="8"/>
  <c r="G19" i="8"/>
  <c r="B19" i="8"/>
  <c r="G18" i="8"/>
  <c r="B18" i="8"/>
  <c r="G17" i="8"/>
  <c r="B17" i="8"/>
  <c r="G16" i="8"/>
  <c r="B16" i="8"/>
  <c r="G15" i="8"/>
  <c r="B15" i="8"/>
  <c r="G14" i="8"/>
  <c r="B14" i="8"/>
  <c r="G13" i="8"/>
  <c r="G28" i="8" s="1"/>
  <c r="B13" i="8"/>
  <c r="G28" i="7"/>
  <c r="B28" i="7"/>
  <c r="G27" i="7"/>
  <c r="B27" i="7"/>
  <c r="G26" i="7"/>
  <c r="B26" i="7"/>
  <c r="G25" i="7"/>
  <c r="B25" i="7"/>
  <c r="G24" i="7"/>
  <c r="B24" i="7"/>
  <c r="G23" i="7"/>
  <c r="B23" i="7"/>
  <c r="G22" i="7"/>
  <c r="B22" i="7"/>
  <c r="G21" i="7"/>
  <c r="B21" i="7"/>
  <c r="G20" i="7"/>
  <c r="B20" i="7"/>
  <c r="G19" i="7"/>
  <c r="B19" i="7"/>
  <c r="G18" i="7"/>
  <c r="B18" i="7"/>
  <c r="G17" i="7"/>
  <c r="B17" i="7"/>
  <c r="G16" i="7"/>
  <c r="B16" i="7"/>
  <c r="G15" i="7"/>
  <c r="B15" i="7"/>
  <c r="G14" i="7"/>
  <c r="G29" i="7" s="1"/>
  <c r="B14" i="7"/>
  <c r="G13" i="7"/>
  <c r="B13" i="7"/>
  <c r="G26" i="6"/>
  <c r="B26" i="6"/>
  <c r="G25" i="6"/>
  <c r="B25" i="6"/>
  <c r="G24" i="6"/>
  <c r="B24" i="6"/>
  <c r="G23" i="6"/>
  <c r="B23" i="6"/>
  <c r="G22" i="6"/>
  <c r="B22" i="6"/>
  <c r="G21" i="6"/>
  <c r="B21" i="6"/>
  <c r="G20" i="6"/>
  <c r="B20" i="6"/>
  <c r="G19" i="6"/>
  <c r="B19" i="6"/>
  <c r="G18" i="6"/>
  <c r="B18" i="6"/>
  <c r="G17" i="6"/>
  <c r="B17" i="6"/>
  <c r="G16" i="6"/>
  <c r="B16" i="6"/>
  <c r="G15" i="6"/>
  <c r="B15" i="6"/>
  <c r="G14" i="6"/>
  <c r="B14" i="6"/>
  <c r="G13" i="6"/>
  <c r="G27" i="6" s="1"/>
  <c r="B13" i="6"/>
  <c r="G26" i="5"/>
  <c r="B26" i="5"/>
  <c r="G25" i="5"/>
  <c r="B25" i="5"/>
  <c r="G24" i="5"/>
  <c r="B24" i="5"/>
  <c r="G23" i="5"/>
  <c r="B23" i="5"/>
  <c r="G22" i="5"/>
  <c r="B22" i="5"/>
  <c r="G21" i="5"/>
  <c r="B21" i="5"/>
  <c r="G20" i="5"/>
  <c r="B20" i="5"/>
  <c r="G19" i="5"/>
  <c r="B19" i="5"/>
  <c r="G18" i="5"/>
  <c r="B18" i="5"/>
  <c r="G17" i="5"/>
  <c r="B17" i="5"/>
  <c r="G16" i="5"/>
  <c r="B16" i="5"/>
  <c r="G15" i="5"/>
  <c r="B15" i="5"/>
  <c r="G14" i="5"/>
  <c r="B14" i="5"/>
  <c r="G13" i="5"/>
  <c r="B13" i="5"/>
  <c r="G27" i="4"/>
  <c r="B27" i="4"/>
  <c r="G26" i="4"/>
  <c r="B26" i="4"/>
  <c r="G25" i="4"/>
  <c r="B25" i="4"/>
  <c r="G24" i="4"/>
  <c r="B24" i="4"/>
  <c r="G23" i="4"/>
  <c r="B23" i="4"/>
  <c r="G22" i="4"/>
  <c r="B22" i="4"/>
  <c r="G21" i="4"/>
  <c r="B21" i="4"/>
  <c r="G20" i="4"/>
  <c r="B20" i="4"/>
  <c r="G19" i="4"/>
  <c r="B19" i="4"/>
  <c r="G18" i="4"/>
  <c r="B18" i="4"/>
  <c r="G17" i="4"/>
  <c r="B17" i="4"/>
  <c r="G16" i="4"/>
  <c r="B16" i="4"/>
  <c r="G15" i="4"/>
  <c r="B15" i="4"/>
  <c r="G14" i="4"/>
  <c r="B14" i="4"/>
  <c r="G13" i="4"/>
  <c r="B13" i="4"/>
  <c r="G28" i="3"/>
  <c r="B28" i="3"/>
  <c r="G27" i="3"/>
  <c r="B27" i="3"/>
  <c r="G26" i="3"/>
  <c r="B26" i="3"/>
  <c r="G25" i="3"/>
  <c r="B25" i="3"/>
  <c r="G24" i="3"/>
  <c r="B24" i="3"/>
  <c r="G23" i="3"/>
  <c r="B23" i="3"/>
  <c r="G22" i="3"/>
  <c r="B22" i="3"/>
  <c r="G21" i="3"/>
  <c r="B21" i="3"/>
  <c r="G20" i="3"/>
  <c r="B20" i="3"/>
  <c r="G19" i="3"/>
  <c r="B19" i="3"/>
  <c r="G18" i="3"/>
  <c r="B18" i="3"/>
  <c r="G17" i="3"/>
  <c r="B17" i="3"/>
  <c r="G16" i="3"/>
  <c r="B16" i="3"/>
  <c r="G15" i="3"/>
  <c r="B15" i="3"/>
  <c r="G14" i="3"/>
  <c r="B14" i="3"/>
  <c r="G13" i="3"/>
  <c r="B13" i="3"/>
  <c r="G27" i="5" l="1"/>
  <c r="G28" i="14"/>
  <c r="G28" i="12"/>
  <c r="G29" i="11"/>
  <c r="G28" i="4"/>
  <c r="G29" i="3"/>
  <c r="G28" i="9"/>
</calcChain>
</file>

<file path=xl/sharedStrings.xml><?xml version="1.0" encoding="utf-8"?>
<sst xmlns="http://schemas.openxmlformats.org/spreadsheetml/2006/main" count="481" uniqueCount="29">
  <si>
    <t>Manager:</t>
  </si>
  <si>
    <t>Employee phone:</t>
  </si>
  <si>
    <t>Day</t>
  </si>
  <si>
    <t>Total</t>
  </si>
  <si>
    <t>Saturday</t>
  </si>
  <si>
    <t>Sunday</t>
  </si>
  <si>
    <t>Monday</t>
  </si>
  <si>
    <t>Tuesday</t>
  </si>
  <si>
    <t>Wednesday</t>
  </si>
  <si>
    <t>Thursday</t>
  </si>
  <si>
    <t>Friday</t>
  </si>
  <si>
    <t>Pay period start date:</t>
  </si>
  <si>
    <t>Pay period end date:</t>
  </si>
  <si>
    <t>Date</t>
  </si>
  <si>
    <t>Employee e-mail:</t>
  </si>
  <si>
    <t xml:space="preserve">Employee:   </t>
  </si>
  <si>
    <t>CU Research &amp; Development Corporation</t>
  </si>
  <si>
    <t>PO Box 1000 D-142, Athens, WV  24712</t>
  </si>
  <si>
    <t>ENTER NAME</t>
  </si>
  <si>
    <t>ENTER EMAIL</t>
  </si>
  <si>
    <t>ENTER SUPERVISOR'S NAME</t>
  </si>
  <si>
    <t>ENTER OFFICE EXTENSION</t>
  </si>
  <si>
    <t>In</t>
  </si>
  <si>
    <t>Out</t>
  </si>
  <si>
    <t>In2</t>
  </si>
  <si>
    <t>Out2</t>
  </si>
  <si>
    <t>Employee's signature</t>
  </si>
  <si>
    <t>Supervisor's signature</t>
  </si>
  <si>
    <t>FY2017 Bimonthly Time Sheets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</si>
</sst>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h:mm\ AM/PM;@"/>
    <numFmt numFmtId="165" formatCode="[h]:mm:ss;@"/>
  </numFmts>
  <fonts count="21" x14ac:knownFonts="1">
    <font>
      <sz val="10"/>
      <name val="Constantia"/>
      <family val="1"/>
      <scheme val="minor"/>
    </font>
    <font>
      <sz val="10"/>
      <name val="Constantia"/>
      <family val="2"/>
      <scheme val="minor"/>
    </font>
    <font>
      <sz val="8"/>
      <name val="Constantia"/>
      <family val="2"/>
      <scheme val="minor"/>
    </font>
    <font>
      <sz val="8"/>
      <color theme="0"/>
      <name val="Constantia"/>
      <family val="1"/>
      <scheme val="major"/>
    </font>
    <font>
      <sz val="22"/>
      <color theme="6"/>
      <name val="Constantia"/>
      <family val="2"/>
      <scheme val="minor"/>
    </font>
    <font>
      <sz val="8"/>
      <color theme="6"/>
      <name val="Constantia"/>
      <family val="2"/>
      <scheme val="minor"/>
    </font>
    <font>
      <sz val="9"/>
      <color theme="6"/>
      <name val="Constantia"/>
      <family val="2"/>
      <scheme val="minor"/>
    </font>
    <font>
      <sz val="8"/>
      <color theme="8" tint="-0.249977111117893"/>
      <name val="Constantia"/>
      <family val="2"/>
      <scheme val="minor"/>
    </font>
    <font>
      <sz val="10"/>
      <color theme="1" tint="0.14999847407452621"/>
      <name val="Arial"/>
      <family val="2"/>
    </font>
    <font>
      <sz val="8"/>
      <color theme="7" tint="-0.249977111117893"/>
      <name val="Constantia"/>
      <family val="2"/>
      <scheme val="minor"/>
    </font>
    <font>
      <sz val="10"/>
      <color theme="7" tint="-0.249977111117893"/>
      <name val="Arial"/>
      <family val="2"/>
    </font>
    <font>
      <u/>
      <sz val="10"/>
      <color theme="10"/>
      <name val="Arial"/>
      <family val="2"/>
    </font>
    <font>
      <b/>
      <sz val="9"/>
      <name val="Constantia"/>
      <family val="1"/>
      <scheme val="minor"/>
    </font>
    <font>
      <b/>
      <sz val="8"/>
      <color theme="0"/>
      <name val="Constantia"/>
      <family val="1"/>
      <scheme val="minor"/>
    </font>
    <font>
      <sz val="8"/>
      <name val="Constantia"/>
      <family val="1"/>
      <scheme val="minor"/>
    </font>
    <font>
      <sz val="24"/>
      <color theme="7" tint="-0.249977111117893"/>
      <name val="Brush Script MT"/>
      <family val="4"/>
    </font>
    <font>
      <b/>
      <sz val="10"/>
      <name val="Constantia"/>
      <family val="1"/>
      <scheme val="minor"/>
    </font>
    <font>
      <b/>
      <sz val="16"/>
      <color theme="7" tint="-0.249977111117893"/>
      <name val="Constantia"/>
      <family val="1"/>
      <scheme val="major"/>
    </font>
    <font>
      <b/>
      <sz val="22"/>
      <color theme="7" tint="-0.249977111117893"/>
      <name val="Constantia"/>
      <family val="1"/>
      <scheme val="major"/>
    </font>
    <font>
      <b/>
      <sz val="8"/>
      <color theme="7" tint="-0.249977111117893"/>
      <name val="Constantia"/>
      <family val="1"/>
      <scheme val="minor"/>
    </font>
    <font>
      <b/>
      <sz val="14"/>
      <color theme="7" tint="-0.249977111117893"/>
      <name val="Constantia"/>
      <family val="1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thin">
        <color theme="7"/>
      </bottom>
      <diagonal/>
    </border>
    <border>
      <left style="thin">
        <color theme="7"/>
      </left>
      <right/>
      <top style="thin">
        <color theme="7"/>
      </top>
      <bottom style="thin">
        <color theme="7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/>
      <right style="thin">
        <color theme="7"/>
      </right>
      <top style="thin">
        <color theme="7"/>
      </top>
      <bottom style="thin">
        <color theme="7"/>
      </bottom>
      <diagonal/>
    </border>
    <border>
      <left/>
      <right/>
      <top style="thin">
        <color theme="7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52">
    <xf numFmtId="0" fontId="0" fillId="0" borderId="0" xfId="0"/>
    <xf numFmtId="0" fontId="1" fillId="0" borderId="0" xfId="0" applyFont="1" applyFill="1" applyBorder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top"/>
    </xf>
    <xf numFmtId="0" fontId="4" fillId="0" borderId="0" xfId="0" applyFont="1" applyFill="1" applyBorder="1" applyAlignment="1">
      <alignment horizontal="left" vertical="center" indent="1"/>
    </xf>
    <xf numFmtId="0" fontId="5" fillId="0" borderId="0" xfId="0" applyFont="1" applyFill="1" applyBorder="1" applyAlignment="1">
      <alignment horizontal="left" vertical="center" indent="1"/>
    </xf>
    <xf numFmtId="0" fontId="6" fillId="0" borderId="0" xfId="0" applyFont="1" applyFill="1" applyBorder="1" applyAlignment="1">
      <alignment vertical="center"/>
    </xf>
    <xf numFmtId="0" fontId="0" fillId="0" borderId="0" xfId="0" applyAlignment="1">
      <alignment vertical="top"/>
    </xf>
    <xf numFmtId="0" fontId="7" fillId="0" borderId="0" xfId="0" applyFont="1" applyFill="1" applyBorder="1" applyAlignment="1">
      <alignment horizontal="left" vertical="center" indent="1"/>
    </xf>
    <xf numFmtId="14" fontId="7" fillId="0" borderId="0" xfId="0" applyNumberFormat="1" applyFont="1" applyFill="1" applyBorder="1" applyAlignment="1">
      <alignment horizontal="left" vertical="center"/>
    </xf>
    <xf numFmtId="0" fontId="8" fillId="0" borderId="0" xfId="0" applyFont="1"/>
    <xf numFmtId="0" fontId="9" fillId="0" borderId="0" xfId="0" applyFont="1" applyFill="1" applyBorder="1" applyAlignment="1">
      <alignment horizontal="left" vertical="center" indent="1"/>
    </xf>
    <xf numFmtId="0" fontId="9" fillId="0" borderId="0" xfId="0" applyFont="1" applyFill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10" fillId="0" borderId="2" xfId="0" applyFont="1" applyBorder="1"/>
    <xf numFmtId="0" fontId="10" fillId="0" borderId="0" xfId="0" applyFont="1"/>
    <xf numFmtId="0" fontId="9" fillId="0" borderId="4" xfId="0" applyFont="1" applyFill="1" applyBorder="1" applyAlignment="1">
      <alignment horizontal="left" vertical="top"/>
    </xf>
    <xf numFmtId="0" fontId="10" fillId="0" borderId="0" xfId="0" applyFont="1" applyAlignment="1">
      <alignment vertical="top"/>
    </xf>
    <xf numFmtId="0" fontId="9" fillId="0" borderId="0" xfId="0" applyFont="1" applyFill="1" applyBorder="1" applyAlignment="1">
      <alignment horizontal="left" vertical="top"/>
    </xf>
    <xf numFmtId="14" fontId="0" fillId="0" borderId="0" xfId="0" applyNumberFormat="1" applyAlignment="1">
      <alignment horizontal="right" vertical="center" indent="1"/>
    </xf>
    <xf numFmtId="14" fontId="9" fillId="0" borderId="5" xfId="0" applyNumberFormat="1" applyFont="1" applyFill="1" applyBorder="1" applyAlignment="1">
      <alignment horizontal="right" vertical="center" indent="1"/>
    </xf>
    <xf numFmtId="0" fontId="12" fillId="0" borderId="1" xfId="0" applyFont="1" applyFill="1" applyBorder="1" applyAlignment="1">
      <alignment horizontal="left" vertical="center"/>
    </xf>
    <xf numFmtId="0" fontId="13" fillId="0" borderId="0" xfId="0" applyFont="1" applyFill="1" applyAlignment="1">
      <alignment vertical="center"/>
    </xf>
    <xf numFmtId="2" fontId="14" fillId="0" borderId="0" xfId="0" applyNumberFormat="1" applyFont="1" applyFill="1" applyBorder="1" applyAlignment="1">
      <alignment horizontal="right" vertical="center" indent="1"/>
    </xf>
    <xf numFmtId="14" fontId="10" fillId="0" borderId="2" xfId="0" applyNumberFormat="1" applyFont="1" applyBorder="1"/>
    <xf numFmtId="0" fontId="15" fillId="0" borderId="2" xfId="0" applyFont="1" applyBorder="1"/>
    <xf numFmtId="0" fontId="9" fillId="0" borderId="4" xfId="0" applyFont="1" applyFill="1" applyBorder="1" applyAlignment="1">
      <alignment horizontal="left" vertical="top" indent="1"/>
    </xf>
    <xf numFmtId="0" fontId="9" fillId="0" borderId="0" xfId="0" applyFont="1" applyFill="1" applyBorder="1" applyAlignment="1">
      <alignment horizontal="left" vertical="top" indent="1"/>
    </xf>
    <xf numFmtId="0" fontId="9" fillId="0" borderId="3" xfId="0" applyFont="1" applyFill="1" applyBorder="1" applyAlignment="1">
      <alignment horizontal="left" vertical="center" indent="1"/>
    </xf>
    <xf numFmtId="164" fontId="0" fillId="0" borderId="0" xfId="0" applyNumberFormat="1" applyAlignment="1">
      <alignment horizontal="right" vertical="center" indent="1"/>
    </xf>
    <xf numFmtId="165" fontId="0" fillId="0" borderId="0" xfId="0" applyNumberFormat="1" applyAlignment="1">
      <alignment horizontal="right" vertical="center" indent="1"/>
    </xf>
    <xf numFmtId="14" fontId="16" fillId="0" borderId="0" xfId="0" applyNumberFormat="1" applyFont="1" applyAlignment="1">
      <alignment horizontal="right" vertical="center" indent="1"/>
    </xf>
    <xf numFmtId="164" fontId="16" fillId="0" borderId="0" xfId="0" applyNumberFormat="1" applyFont="1" applyAlignment="1">
      <alignment horizontal="right" vertical="center" indent="1"/>
    </xf>
    <xf numFmtId="165" fontId="16" fillId="0" borderId="0" xfId="0" applyNumberFormat="1" applyFont="1" applyAlignment="1">
      <alignment horizontal="right" vertical="center" indent="1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left" vertical="center" indent="1"/>
    </xf>
    <xf numFmtId="0" fontId="9" fillId="0" borderId="4" xfId="0" applyFont="1" applyFill="1" applyBorder="1" applyAlignment="1">
      <alignment horizontal="left" vertical="center" indent="1"/>
    </xf>
    <xf numFmtId="0" fontId="11" fillId="0" borderId="4" xfId="1" applyFill="1" applyBorder="1" applyAlignment="1" applyProtection="1">
      <alignment horizontal="right" vertical="center" indent="1"/>
    </xf>
    <xf numFmtId="0" fontId="9" fillId="0" borderId="5" xfId="0" applyFont="1" applyFill="1" applyBorder="1" applyAlignment="1">
      <alignment horizontal="right" vertical="center" indent="1"/>
    </xf>
    <xf numFmtId="0" fontId="17" fillId="0" borderId="2" xfId="0" applyFont="1" applyFill="1" applyBorder="1" applyAlignment="1">
      <alignment horizontal="left" vertical="center" indent="1"/>
    </xf>
    <xf numFmtId="0" fontId="18" fillId="0" borderId="2" xfId="0" applyFont="1" applyFill="1" applyBorder="1" applyAlignment="1">
      <alignment horizontal="left" vertical="center" indent="1"/>
    </xf>
    <xf numFmtId="0" fontId="20" fillId="0" borderId="6" xfId="0" applyFont="1" applyFill="1" applyBorder="1" applyAlignment="1">
      <alignment horizontal="left" vertical="center" wrapText="1" indent="1"/>
    </xf>
    <xf numFmtId="0" fontId="9" fillId="0" borderId="4" xfId="0" applyFont="1" applyFill="1" applyBorder="1" applyAlignment="1">
      <alignment horizontal="right" vertical="center" indent="1"/>
    </xf>
    <xf numFmtId="0" fontId="9" fillId="0" borderId="4" xfId="0" applyFont="1" applyFill="1" applyBorder="1" applyAlignment="1">
      <alignment horizontal="left" vertical="top" indent="1"/>
    </xf>
    <xf numFmtId="0" fontId="9" fillId="0" borderId="0" xfId="0" applyFont="1" applyFill="1" applyBorder="1" applyAlignment="1">
      <alignment horizontal="left" vertical="top" indent="1"/>
    </xf>
  </cellXfs>
  <cellStyles count="2">
    <cellStyle name="Hyperlink" xfId="1" builtinId="8"/>
    <cellStyle name="Normal" xfId="0" builtinId="0" customBuiltin="1"/>
  </cellStyles>
  <dxfs count="186">
    <dxf>
      <numFmt numFmtId="165" formatCode="[h]:mm:ss;@"/>
      <alignment horizontal="right" vertical="center" textRotation="0" wrapText="0" indent="1" justifyLastLine="0" shrinkToFit="0" readingOrder="0"/>
    </dxf>
    <dxf>
      <numFmt numFmtId="165" formatCode="[h]:mm:ss;@"/>
      <alignment horizontal="right" vertical="center" textRotation="0" wrapText="0" indent="1" justifyLastLine="0" shrinkToFit="0" readingOrder="0"/>
    </dxf>
    <dxf>
      <numFmt numFmtId="165" formatCode="[h]:mm:ss;@"/>
      <alignment horizontal="right" vertical="center" textRotation="0" wrapText="0" indent="1" justifyLastLine="0" shrinkToFit="0" readingOrder="0"/>
    </dxf>
    <dxf>
      <numFmt numFmtId="165" formatCode="[h]:mm:ss;@"/>
      <alignment horizontal="right" vertical="center" textRotation="0" wrapText="0" indent="1" justifyLastLine="0" shrinkToFit="0" readingOrder="0"/>
    </dxf>
    <dxf>
      <numFmt numFmtId="165" formatCode="[h]:mm:ss;@"/>
      <alignment horizontal="righ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onstantia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onstantia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theme="0"/>
        </bottom>
      </border>
    </dxf>
    <dxf>
      <numFmt numFmtId="165" formatCode="[h]:mm:ss;@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nstantia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nstantia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nstantia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nstantia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onstantia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onstantia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theme="0"/>
        </bottom>
      </border>
    </dxf>
    <dxf>
      <numFmt numFmtId="165" formatCode="[h]:mm:ss;@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nstantia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nstantia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nstantia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nstantia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onstantia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onstantia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theme="0"/>
        </bottom>
      </border>
    </dxf>
    <dxf>
      <numFmt numFmtId="165" formatCode="[h]:mm:ss;@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nstantia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nstantia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nstantia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nstantia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onstantia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onstantia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theme="0"/>
        </bottom>
      </border>
    </dxf>
    <dxf>
      <numFmt numFmtId="165" formatCode="[h]:mm:ss;@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nstantia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nstantia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nstantia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nstantia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onstantia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onstantia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theme="0"/>
        </bottom>
      </border>
    </dxf>
    <dxf>
      <numFmt numFmtId="165" formatCode="[h]:mm:ss;@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nstantia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nstantia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nstantia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nstantia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onstantia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onstantia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theme="0"/>
        </bottom>
      </border>
    </dxf>
    <dxf>
      <numFmt numFmtId="165" formatCode="[h]:mm:ss;@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nstantia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nstantia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nstantia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nstantia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onstantia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onstantia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theme="0"/>
        </bottom>
      </border>
    </dxf>
    <dxf>
      <numFmt numFmtId="165" formatCode="[h]:mm:ss;@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nstantia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nstantia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nstantia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nstantia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onstantia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onstantia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theme="0"/>
        </bottom>
      </border>
    </dxf>
    <dxf>
      <numFmt numFmtId="165" formatCode="[h]:mm:ss;@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nstantia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nstantia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nstantia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nstantia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onstantia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onstantia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theme="0"/>
        </bottom>
      </border>
    </dxf>
    <dxf>
      <numFmt numFmtId="165" formatCode="[h]:mm:ss;@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nstantia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nstantia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nstantia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nstantia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onstantia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onstantia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theme="0"/>
        </bottom>
      </border>
    </dxf>
    <dxf>
      <numFmt numFmtId="165" formatCode="[h]:mm:ss;@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nstantia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nstantia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nstantia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nstantia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onstantia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onstantia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theme="0"/>
        </bottom>
      </border>
    </dxf>
    <dxf>
      <numFmt numFmtId="165" formatCode="[h]:mm:ss;@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nstantia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nstantia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nstantia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nstantia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Constantia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onstantia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 style="medium">
          <color theme="0"/>
        </bottom>
      </border>
    </dxf>
    <dxf>
      <numFmt numFmtId="165" formatCode="[h]:mm:ss;@"/>
      <alignment horizontal="right" vertical="center" textRotation="0" wrapText="0" indent="1" justifyLastLine="0" shrinkToFit="0" readingOrder="0"/>
    </dxf>
    <dxf>
      <numFmt numFmtId="165" formatCode="[h]:mm:ss;@"/>
      <alignment horizontal="right" vertical="center" textRotation="0" wrapText="0" indent="1" justifyLastLine="0" shrinkToFit="0" readingOrder="0"/>
    </dxf>
    <dxf>
      <numFmt numFmtId="165" formatCode="[h]:mm:ss;@"/>
      <alignment horizontal="right" vertical="center" textRotation="0" wrapText="0" indent="1" justifyLastLine="0" shrinkToFit="0" readingOrder="0"/>
    </dxf>
    <dxf>
      <numFmt numFmtId="165" formatCode="[h]:mm:ss;@"/>
      <alignment horizontal="right" vertical="center" textRotation="0" wrapText="0" indent="1" justifyLastLine="0" shrinkToFit="0" readingOrder="0"/>
    </dxf>
    <dxf>
      <numFmt numFmtId="165" formatCode="[h]:mm:ss;@"/>
      <alignment horizontal="right" vertical="center" textRotation="0" wrapText="0" indent="1" justifyLastLine="0" shrinkToFit="0" readingOrder="0"/>
    </dxf>
    <dxf>
      <numFmt numFmtId="165" formatCode="[h]:mm:ss;@"/>
      <alignment horizontal="right" vertical="center" textRotation="0" wrapText="0" indent="1" justifyLastLine="0" shrinkToFit="0" readingOrder="0"/>
    </dxf>
    <dxf>
      <numFmt numFmtId="165" formatCode="[h]:mm:ss;@"/>
      <alignment horizontal="right" vertical="center" textRotation="0" wrapText="0" indent="1" justifyLastLine="0" shrinkToFit="0" readingOrder="0"/>
    </dxf>
    <dxf>
      <numFmt numFmtId="165" formatCode="[h]:mm:ss;@"/>
      <alignment horizontal="right" vertical="center" textRotation="0" wrapText="0" indent="1" justifyLastLine="0" shrinkToFit="0" readingOrder="0"/>
    </dxf>
    <dxf>
      <numFmt numFmtId="165" formatCode="[h]:mm:ss;@"/>
      <alignment horizontal="right" vertical="center" textRotation="0" wrapText="0" indent="1" justifyLastLine="0" shrinkToFit="0" readingOrder="0"/>
    </dxf>
    <dxf>
      <numFmt numFmtId="165" formatCode="[h]:mm:ss;@"/>
      <alignment horizontal="right" vertical="center" textRotation="0" wrapText="0" indent="1" justifyLastLine="0" shrinkToFit="0" readingOrder="0"/>
    </dxf>
    <dxf>
      <numFmt numFmtId="165" formatCode="[h]:mm:ss;@"/>
      <alignment horizontal="right" vertical="center" textRotation="0" wrapText="0" indent="1" justifyLastLine="0" shrinkToFit="0" readingOrder="0"/>
    </dxf>
    <dxf>
      <numFmt numFmtId="165" formatCode="[h]:mm:ss;@"/>
      <alignment horizontal="right" vertical="center" textRotation="0" wrapText="0" indent="1" justifyLastLine="0" shrinkToFit="0" readingOrder="0"/>
    </dxf>
    <dxf>
      <numFmt numFmtId="164" formatCode="[$-409]h:mm\ AM/PM;@"/>
      <alignment horizontal="right" vertical="center" textRotation="0" wrapText="0" indent="1" justifyLastLine="0" shrinkToFit="0" readingOrder="0"/>
    </dxf>
    <dxf>
      <numFmt numFmtId="164" formatCode="[$-409]h:mm\ AM/PM;@"/>
      <alignment horizontal="right" vertical="center" textRotation="0" wrapText="0" indent="1" justifyLastLine="0" shrinkToFit="0" readingOrder="0"/>
    </dxf>
    <dxf>
      <numFmt numFmtId="164" formatCode="[$-409]h:mm\ AM/PM;@"/>
      <alignment horizontal="right" vertical="center" textRotation="0" wrapText="0" indent="1" justifyLastLine="0" shrinkToFit="0" readingOrder="0"/>
    </dxf>
    <dxf>
      <numFmt numFmtId="164" formatCode="[$-409]h:mm\ AM/PM;@"/>
      <alignment horizontal="right" vertical="center" textRotation="0" wrapText="0" indent="1" justifyLastLine="0" shrinkToFit="0" readingOrder="0"/>
    </dxf>
    <dxf>
      <numFmt numFmtId="164" formatCode="[$-409]h:mm\ AM/PM;@"/>
    </dxf>
    <dxf>
      <numFmt numFmtId="164" formatCode="[$-409]h:mm\ AM/PM;@"/>
    </dxf>
    <dxf>
      <numFmt numFmtId="164" formatCode="[$-409]h:mm\ AM/PM;@"/>
    </dxf>
    <dxf>
      <numFmt numFmtId="164" formatCode="[$-409]h:mm\ AM/PM;@"/>
    </dxf>
    <dxf>
      <alignment vertical="center" textRotation="0" wrapText="0" indent="0" justifyLastLine="0" shrinkToFit="0" readingOrder="0"/>
    </dxf>
    <dxf>
      <font>
        <u val="none"/>
        <vertAlign val="baseline"/>
        <sz val="9"/>
        <name val="Constantia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64" formatCode="[$-409]h:mm\ AM/PM;@"/>
    </dxf>
    <dxf>
      <numFmt numFmtId="164" formatCode="[$-409]h:mm\ AM/PM;@"/>
    </dxf>
    <dxf>
      <numFmt numFmtId="164" formatCode="[$-409]h:mm\ AM/PM;@"/>
    </dxf>
    <dxf>
      <numFmt numFmtId="164" formatCode="[$-409]h:mm\ AM/PM;@"/>
    </dxf>
    <dxf>
      <alignment vertical="center" textRotation="0" wrapText="0" indent="0" justifyLastLine="0" shrinkToFit="0" readingOrder="0"/>
    </dxf>
    <dxf>
      <font>
        <u val="none"/>
        <vertAlign val="baseline"/>
        <sz val="9"/>
        <name val="Constantia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64" formatCode="[$-409]h:mm\ AM/PM;@"/>
    </dxf>
    <dxf>
      <numFmt numFmtId="164" formatCode="[$-409]h:mm\ AM/PM;@"/>
    </dxf>
    <dxf>
      <numFmt numFmtId="164" formatCode="[$-409]h:mm\ AM/PM;@"/>
    </dxf>
    <dxf>
      <numFmt numFmtId="164" formatCode="[$-409]h:mm\ AM/PM;@"/>
    </dxf>
    <dxf>
      <alignment vertical="center" textRotation="0" wrapText="0" indent="0" justifyLastLine="0" shrinkToFit="0" readingOrder="0"/>
    </dxf>
    <dxf>
      <font>
        <u val="none"/>
        <vertAlign val="baseline"/>
        <sz val="9"/>
        <name val="Constantia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64" formatCode="[$-409]h:mm\ AM/PM;@"/>
    </dxf>
    <dxf>
      <numFmt numFmtId="164" formatCode="[$-409]h:mm\ AM/PM;@"/>
    </dxf>
    <dxf>
      <numFmt numFmtId="164" formatCode="[$-409]h:mm\ AM/PM;@"/>
    </dxf>
    <dxf>
      <numFmt numFmtId="164" formatCode="[$-409]h:mm\ AM/PM;@"/>
    </dxf>
    <dxf>
      <alignment vertical="center" textRotation="0" wrapText="0" indent="0" justifyLastLine="0" shrinkToFit="0" readingOrder="0"/>
    </dxf>
    <dxf>
      <font>
        <u val="none"/>
        <vertAlign val="baseline"/>
        <sz val="9"/>
        <name val="Constantia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64" formatCode="[$-409]h:mm\ AM/PM;@"/>
    </dxf>
    <dxf>
      <numFmt numFmtId="164" formatCode="[$-409]h:mm\ AM/PM;@"/>
    </dxf>
    <dxf>
      <numFmt numFmtId="164" formatCode="[$-409]h:mm\ AM/PM;@"/>
    </dxf>
    <dxf>
      <numFmt numFmtId="164" formatCode="[$-409]h:mm\ AM/PM;@"/>
    </dxf>
    <dxf>
      <alignment vertical="center" textRotation="0" wrapText="0" indent="0" justifyLastLine="0" shrinkToFit="0" readingOrder="0"/>
    </dxf>
    <dxf>
      <font>
        <u val="none"/>
        <vertAlign val="baseline"/>
        <sz val="9"/>
        <name val="Constantia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64" formatCode="[$-409]h:mm\ AM/PM;@"/>
    </dxf>
    <dxf>
      <numFmt numFmtId="164" formatCode="[$-409]h:mm\ AM/PM;@"/>
    </dxf>
    <dxf>
      <numFmt numFmtId="164" formatCode="[$-409]h:mm\ AM/PM;@"/>
    </dxf>
    <dxf>
      <numFmt numFmtId="164" formatCode="[$-409]h:mm\ AM/PM;@"/>
    </dxf>
    <dxf>
      <alignment vertical="center" textRotation="0" wrapText="0" indent="0" justifyLastLine="0" shrinkToFit="0" readingOrder="0"/>
    </dxf>
    <dxf>
      <font>
        <u val="none"/>
        <vertAlign val="baseline"/>
        <sz val="9"/>
        <name val="Constantia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64" formatCode="[$-409]h:mm\ AM/PM;@"/>
    </dxf>
    <dxf>
      <numFmt numFmtId="164" formatCode="[$-409]h:mm\ AM/PM;@"/>
    </dxf>
    <dxf>
      <numFmt numFmtId="164" formatCode="[$-409]h:mm\ AM/PM;@"/>
    </dxf>
    <dxf>
      <numFmt numFmtId="164" formatCode="[$-409]h:mm\ AM/PM;@"/>
    </dxf>
    <dxf>
      <alignment vertical="center" textRotation="0" wrapText="0" indent="0" justifyLastLine="0" shrinkToFit="0" readingOrder="0"/>
    </dxf>
    <dxf>
      <font>
        <u val="none"/>
        <vertAlign val="baseline"/>
        <sz val="9"/>
        <name val="Constantia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64" formatCode="[$-409]h:mm\ AM/PM;@"/>
    </dxf>
    <dxf>
      <numFmt numFmtId="164" formatCode="[$-409]h:mm\ AM/PM;@"/>
    </dxf>
    <dxf>
      <numFmt numFmtId="164" formatCode="[$-409]h:mm\ AM/PM;@"/>
    </dxf>
    <dxf>
      <numFmt numFmtId="164" formatCode="[$-409]h:mm\ AM/PM;@"/>
    </dxf>
    <dxf>
      <alignment vertical="center" textRotation="0" wrapText="0" indent="0" justifyLastLine="0" shrinkToFit="0" readingOrder="0"/>
    </dxf>
    <dxf>
      <font>
        <u val="none"/>
        <vertAlign val="baseline"/>
        <sz val="9"/>
        <name val="Constantia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64" formatCode="[$-409]h:mm\ AM/PM;@"/>
    </dxf>
    <dxf>
      <numFmt numFmtId="164" formatCode="[$-409]h:mm\ AM/PM;@"/>
    </dxf>
    <dxf>
      <numFmt numFmtId="164" formatCode="[$-409]h:mm\ AM/PM;@"/>
    </dxf>
    <dxf>
      <numFmt numFmtId="164" formatCode="[$-409]h:mm\ AM/PM;@"/>
    </dxf>
    <dxf>
      <alignment vertical="center" textRotation="0" wrapText="0" indent="0" justifyLastLine="0" shrinkToFit="0" readingOrder="0"/>
    </dxf>
    <dxf>
      <font>
        <u val="none"/>
        <vertAlign val="baseline"/>
        <sz val="9"/>
        <name val="Constantia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64" formatCode="[$-409]h:mm\ AM/PM;@"/>
    </dxf>
    <dxf>
      <numFmt numFmtId="164" formatCode="[$-409]h:mm\ AM/PM;@"/>
    </dxf>
    <dxf>
      <numFmt numFmtId="164" formatCode="[$-409]h:mm\ AM/PM;@"/>
    </dxf>
    <dxf>
      <numFmt numFmtId="164" formatCode="[$-409]h:mm\ AM/PM;@"/>
    </dxf>
    <dxf>
      <alignment vertical="center" textRotation="0" wrapText="0" indent="0" justifyLastLine="0" shrinkToFit="0" readingOrder="0"/>
    </dxf>
    <dxf>
      <font>
        <u val="none"/>
        <vertAlign val="baseline"/>
        <sz val="9"/>
        <name val="Constantia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64" formatCode="[$-409]h:mm\ AM/PM;@"/>
    </dxf>
    <dxf>
      <numFmt numFmtId="164" formatCode="[$-409]h:mm\ AM/PM;@"/>
    </dxf>
    <dxf>
      <numFmt numFmtId="164" formatCode="[$-409]h:mm\ AM/PM;@"/>
    </dxf>
    <dxf>
      <numFmt numFmtId="164" formatCode="[$-409]h:mm\ AM/PM;@"/>
    </dxf>
    <dxf>
      <alignment vertical="center" textRotation="0" wrapText="0" indent="0" justifyLastLine="0" shrinkToFit="0" readingOrder="0"/>
    </dxf>
    <dxf>
      <font>
        <u val="none"/>
        <vertAlign val="baseline"/>
        <sz val="9"/>
        <name val="Constantia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u val="none"/>
        <vertAlign val="baseline"/>
        <sz val="9"/>
        <name val="Constantia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sz val="8"/>
        <color theme="1" tint="0.14996795556505021"/>
      </font>
      <fill>
        <patternFill>
          <bgColor theme="9" tint="0.59996337778862885"/>
        </patternFill>
      </fill>
      <border diagonalUp="0" diagonalDown="0">
        <top style="thin">
          <color theme="0"/>
        </top>
        <bottom style="thin">
          <color theme="0"/>
        </bottom>
        <vertical style="thin">
          <color theme="0"/>
        </vertical>
      </border>
    </dxf>
    <dxf>
      <font>
        <sz val="8"/>
        <color theme="1" tint="0.14996795556505021"/>
      </font>
      <fill>
        <patternFill>
          <bgColor theme="9" tint="0.79998168889431442"/>
        </patternFill>
      </fill>
      <border diagonalUp="0" diagonalDown="0"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sz val="8"/>
        <color theme="1" tint="0.14996795556505021"/>
      </font>
    </dxf>
    <dxf>
      <font>
        <sz val="8"/>
        <color theme="0"/>
      </font>
      <fill>
        <patternFill>
          <bgColor theme="7"/>
        </patternFill>
      </fill>
      <border diagonalUp="0" diagonalDown="0">
        <top style="medium">
          <color theme="0"/>
        </top>
        <vertical style="thin">
          <color theme="0"/>
        </vertical>
      </border>
    </dxf>
    <dxf>
      <font>
        <sz val="8"/>
        <color theme="0"/>
      </font>
      <fill>
        <patternFill>
          <bgColor theme="7"/>
        </patternFill>
      </fill>
      <border diagonalUp="0" diagonalDown="0">
        <bottom style="medium">
          <color theme="0"/>
        </bottom>
        <vertical style="thin">
          <color theme="0"/>
        </vertical>
      </border>
    </dxf>
    <dxf>
      <font>
        <sz val="8"/>
        <color theme="1" tint="0.14996795556505021"/>
      </font>
    </dxf>
  </dxfs>
  <tableStyles count="1" defaultTableStyle="TableStyleMedium9" defaultPivotStyle="PivotStyleLight16">
    <tableStyle name="Table Style 1" pivot="0" count="6">
      <tableStyleElement type="wholeTable" dxfId="185"/>
      <tableStyleElement type="headerRow" dxfId="184"/>
      <tableStyleElement type="totalRow" dxfId="183"/>
      <tableStyleElement type="firstColumn" dxfId="182"/>
      <tableStyleElement type="firstRowStripe" dxfId="181"/>
      <tableStyleElement type="secondRowStripe" dxfId="18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6896CE"/>
      <rgbColor rgb="00FFFF00"/>
      <rgbColor rgb="00FF00FF"/>
      <rgbColor rgb="0000FFFF"/>
      <rgbColor rgb="00800000"/>
      <rgbColor rgb="00547D92"/>
      <rgbColor rgb="00C2D5E0"/>
      <rgbColor rgb="0037525F"/>
      <rgbColor rgb="00BCBCBC"/>
      <rgbColor rgb="00008080"/>
      <rgbColor rgb="00E0E0E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EFCF2"/>
      <rgbColor rgb="00CCFFCC"/>
      <rgbColor rgb="00FFE7BD"/>
      <rgbColor rgb="00FCFAF2"/>
      <rgbColor rgb="00FF99CC"/>
      <rgbColor rgb="00EAEAEA"/>
      <rgbColor rgb="00FDF7DF"/>
      <rgbColor rgb="003366FF"/>
      <rgbColor rgb="0033CCCC"/>
      <rgbColor rgb="0099CC00"/>
      <rgbColor rgb="00FFCC00"/>
      <rgbColor rgb="00FF9900"/>
      <rgbColor rgb="00FF6600"/>
      <rgbColor rgb="00FBF8EF"/>
      <rgbColor rgb="00CFCFCF"/>
      <rgbColor rgb="00315D71"/>
      <rgbColor rgb="00339966"/>
      <rgbColor rgb="00739ED3"/>
      <rgbColor rgb="00ECF5D7"/>
      <rgbColor rgb="00993300"/>
      <rgbColor rgb="00993366"/>
      <rgbColor rgb="00F1F6F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3" name="Table14" displayName="Table14" ref="A12:G29" totalsRowCount="1" headerRowDxfId="179" dataDxfId="178" totalsRowDxfId="177" headerRowCellStyle="Normal">
  <autoFilter ref="A12:G28"/>
  <tableColumns count="7">
    <tableColumn id="1" name="Day" totalsRowDxfId="6" dataCellStyle="Normal"/>
    <tableColumn id="3" name="Date" totalsRowLabel="Total" totalsRowDxfId="5" dataCellStyle="Normal"/>
    <tableColumn id="4" name="In" dataDxfId="99" totalsRowDxfId="4" dataCellStyle="Normal"/>
    <tableColumn id="5" name="Out" dataDxfId="98" totalsRowDxfId="3" dataCellStyle="Normal"/>
    <tableColumn id="13" name="In2" dataDxfId="97" totalsRowDxfId="2" dataCellStyle="Normal"/>
    <tableColumn id="12" name="Out2" dataDxfId="96" totalsRowDxfId="1" dataCellStyle="Normal"/>
    <tableColumn id="11" name="Total" totalsRowFunction="sum" dataDxfId="95" totalsRowDxfId="0" dataCellStyle="Normal">
      <calculatedColumnFormula>(Table14[[#This Row],[Out2]]-Table14[[#This Row],[In2]])+(Table14[[#This Row],[Out]]-Table14[[#This Row],[In]])</calculatedColumnFormula>
    </tableColumn>
  </tableColumns>
  <tableStyleInfo name="Table Style 1" showFirstColumn="1" showLastColumn="0" showRowStripes="1" showColumnStripes="0"/>
</table>
</file>

<file path=xl/tables/table10.xml><?xml version="1.0" encoding="utf-8"?>
<table xmlns="http://schemas.openxmlformats.org/spreadsheetml/2006/main" id="12" name="Table1357913" displayName="Table1357913" ref="A12:G28" totalsRowCount="1" headerRowDxfId="120" dataDxfId="119" totalsRowDxfId="118" headerRowCellStyle="Normal">
  <autoFilter ref="A12:G27"/>
  <tableColumns count="7">
    <tableColumn id="1" name="Day" totalsRowDxfId="69" dataCellStyle="Normal"/>
    <tableColumn id="3" name="Date" totalsRowLabel="Total" totalsRowDxfId="68" dataCellStyle="Normal"/>
    <tableColumn id="4" name="In" dataDxfId="117" totalsRowDxfId="67" dataCellStyle="Normal"/>
    <tableColumn id="5" name="Out" dataDxfId="116" totalsRowDxfId="66" dataCellStyle="Normal"/>
    <tableColumn id="13" name="In2" dataDxfId="115" totalsRowDxfId="65" dataCellStyle="Normal"/>
    <tableColumn id="12" name="Out2" dataDxfId="114" totalsRowDxfId="64" dataCellStyle="Normal"/>
    <tableColumn id="11" name="Total" totalsRowFunction="sum" dataDxfId="86" totalsRowDxfId="63" dataCellStyle="Normal">
      <calculatedColumnFormula>(Table1357913[[#This Row],[Out2]]-Table1357913[[#This Row],[In2]])+(Table1357913[[#This Row],[Out]]-Table1357913[[#This Row],[In]])</calculatedColumnFormula>
    </tableColumn>
  </tableColumns>
  <tableStyleInfo name="Table Style 1" showFirstColumn="1" showLastColumn="0" showRowStripes="1" showColumnStripes="0"/>
</table>
</file>

<file path=xl/tables/table11.xml><?xml version="1.0" encoding="utf-8"?>
<table xmlns="http://schemas.openxmlformats.org/spreadsheetml/2006/main" id="13" name="Table14681014" displayName="Table14681014" ref="A12:G28" totalsRowCount="1" headerRowDxfId="113" dataDxfId="112" totalsRowDxfId="111" headerRowCellStyle="Normal">
  <autoFilter ref="A12:G27"/>
  <tableColumns count="7">
    <tableColumn id="1" name="Day" totalsRowDxfId="76" dataCellStyle="Normal"/>
    <tableColumn id="3" name="Date" totalsRowLabel="Total" totalsRowDxfId="75" dataCellStyle="Normal"/>
    <tableColumn id="4" name="In" dataDxfId="110" totalsRowDxfId="74" dataCellStyle="Normal"/>
    <tableColumn id="5" name="Out" dataDxfId="109" totalsRowDxfId="73" dataCellStyle="Normal"/>
    <tableColumn id="13" name="In2" dataDxfId="108" totalsRowDxfId="72" dataCellStyle="Normal"/>
    <tableColumn id="12" name="Out2" dataDxfId="107" totalsRowDxfId="71" dataCellStyle="Normal"/>
    <tableColumn id="11" name="Total" totalsRowFunction="sum" dataDxfId="85" totalsRowDxfId="70" dataCellStyle="Normal">
      <calculatedColumnFormula>(Table14681014[[#This Row],[Out2]]-Table14681014[[#This Row],[In2]])+(Table14681014[[#This Row],[Out]]-Table14681014[[#This Row],[In]])</calculatedColumnFormula>
    </tableColumn>
  </tableColumns>
  <tableStyleInfo name="Table Style 1" showFirstColumn="1" showLastColumn="0" showRowStripes="1" showColumnStripes="0"/>
</table>
</file>

<file path=xl/tables/table12.xml><?xml version="1.0" encoding="utf-8"?>
<table xmlns="http://schemas.openxmlformats.org/spreadsheetml/2006/main" id="14" name="Table135791115" displayName="Table135791115" ref="A12:G28" totalsRowCount="1" headerRowDxfId="106" dataDxfId="105" totalsRowDxfId="104" headerRowCellStyle="Normal">
  <autoFilter ref="A12:G27"/>
  <tableColumns count="7">
    <tableColumn id="1" name="Day" totalsRowDxfId="83" dataCellStyle="Normal"/>
    <tableColumn id="3" name="Date" totalsRowLabel="Total" totalsRowDxfId="82" dataCellStyle="Normal"/>
    <tableColumn id="4" name="In" dataDxfId="103" totalsRowDxfId="81" dataCellStyle="Normal"/>
    <tableColumn id="5" name="Out" dataDxfId="102" totalsRowDxfId="80" dataCellStyle="Normal"/>
    <tableColumn id="13" name="In2" dataDxfId="101" totalsRowDxfId="79" dataCellStyle="Normal"/>
    <tableColumn id="12" name="Out2" dataDxfId="100" totalsRowDxfId="78" dataCellStyle="Normal"/>
    <tableColumn id="11" name="Total" totalsRowFunction="sum" dataDxfId="84" totalsRowDxfId="77" dataCellStyle="Normal">
      <calculatedColumnFormula>(Table135791115[[#This Row],[Out2]]-Table135791115[[#This Row],[In2]])+(Table135791115[[#This Row],[Out]]-Table135791115[[#This Row],[In]])</calculatedColumnFormula>
    </tableColumn>
  </tableColumns>
  <tableStyleInfo name="Table Style 1" showFirstColumn="1" showLastColumn="0" showRowStripes="1" showColumnStripes="0"/>
</table>
</file>

<file path=xl/tables/table2.xml><?xml version="1.0" encoding="utf-8"?>
<table xmlns="http://schemas.openxmlformats.org/spreadsheetml/2006/main" id="4" name="Table135" displayName="Table135" ref="A12:G28" totalsRowCount="1" headerRowDxfId="176" dataDxfId="175" totalsRowDxfId="174" headerRowCellStyle="Normal">
  <autoFilter ref="A12:G27"/>
  <tableColumns count="7">
    <tableColumn id="1" name="Day" totalsRowDxfId="13" dataCellStyle="Normal"/>
    <tableColumn id="3" name="Date" totalsRowLabel="Total" totalsRowDxfId="12" dataCellStyle="Normal"/>
    <tableColumn id="4" name="In" dataDxfId="173" totalsRowDxfId="11" dataCellStyle="Normal"/>
    <tableColumn id="5" name="Out" dataDxfId="172" totalsRowDxfId="10" dataCellStyle="Normal"/>
    <tableColumn id="13" name="In2" dataDxfId="171" totalsRowDxfId="9" dataCellStyle="Normal"/>
    <tableColumn id="12" name="Out2" dataDxfId="170" totalsRowDxfId="8" dataCellStyle="Normal"/>
    <tableColumn id="11" name="Total" totalsRowFunction="sum" dataDxfId="94" totalsRowDxfId="7" dataCellStyle="Normal">
      <calculatedColumnFormula>(Table135[[#This Row],[Out2]]-Table135[[#This Row],[In2]])+(Table135[[#This Row],[Out]]-Table135[[#This Row],[In]])</calculatedColumnFormula>
    </tableColumn>
  </tableColumns>
  <tableStyleInfo name="Table Style 1" showFirstColumn="1" showLastColumn="0" showRowStripes="1" showColumnStripes="0"/>
</table>
</file>

<file path=xl/tables/table3.xml><?xml version="1.0" encoding="utf-8"?>
<table xmlns="http://schemas.openxmlformats.org/spreadsheetml/2006/main" id="5" name="Table146" displayName="Table146" ref="A12:G27" totalsRowCount="1" headerRowDxfId="169" dataDxfId="168" totalsRowDxfId="167" headerRowCellStyle="Normal">
  <autoFilter ref="A12:G26"/>
  <tableColumns count="7">
    <tableColumn id="1" name="Day" totalsRowDxfId="20" dataCellStyle="Normal"/>
    <tableColumn id="3" name="Date" totalsRowLabel="Total" totalsRowDxfId="19" dataCellStyle="Normal"/>
    <tableColumn id="4" name="In" dataDxfId="166" totalsRowDxfId="18" dataCellStyle="Normal"/>
    <tableColumn id="5" name="Out" dataDxfId="165" totalsRowDxfId="17" dataCellStyle="Normal"/>
    <tableColumn id="13" name="In2" dataDxfId="164" totalsRowDxfId="16" dataCellStyle="Normal"/>
    <tableColumn id="12" name="Out2" dataDxfId="163" totalsRowDxfId="15" dataCellStyle="Normal"/>
    <tableColumn id="11" name="Total" totalsRowFunction="sum" dataDxfId="93" totalsRowDxfId="14" dataCellStyle="Normal">
      <calculatedColumnFormula>(Table146[[#This Row],[Out2]]-Table146[[#This Row],[In2]])+(Table146[[#This Row],[Out]]-Table146[[#This Row],[In]])</calculatedColumnFormula>
    </tableColumn>
  </tableColumns>
  <tableStyleInfo name="Table Style 1" showFirstColumn="1" showLastColumn="0" showRowStripes="1" showColumnStripes="0"/>
</table>
</file>

<file path=xl/tables/table4.xml><?xml version="1.0" encoding="utf-8"?>
<table xmlns="http://schemas.openxmlformats.org/spreadsheetml/2006/main" id="6" name="Table1357" displayName="Table1357" ref="A12:G27" totalsRowCount="1" headerRowDxfId="162" dataDxfId="161" totalsRowDxfId="160" headerRowCellStyle="Normal">
  <autoFilter ref="A12:G26"/>
  <tableColumns count="7">
    <tableColumn id="1" name="Day" totalsRowDxfId="27" dataCellStyle="Normal"/>
    <tableColumn id="3" name="Date" totalsRowLabel="Total" totalsRowDxfId="26" dataCellStyle="Normal"/>
    <tableColumn id="4" name="In" dataDxfId="159" totalsRowDxfId="25" dataCellStyle="Normal"/>
    <tableColumn id="5" name="Out" dataDxfId="158" totalsRowDxfId="24" dataCellStyle="Normal"/>
    <tableColumn id="13" name="In2" dataDxfId="157" totalsRowDxfId="23" dataCellStyle="Normal"/>
    <tableColumn id="12" name="Out2" dataDxfId="156" totalsRowDxfId="22" dataCellStyle="Normal"/>
    <tableColumn id="11" name="Total" totalsRowFunction="sum" dataDxfId="92" totalsRowDxfId="21" dataCellStyle="Normal">
      <calculatedColumnFormula>(Table1357[[#This Row],[Out2]]-Table1357[[#This Row],[In2]])+(Table1357[[#This Row],[Out]]-Table1357[[#This Row],[In]])</calculatedColumnFormula>
    </tableColumn>
  </tableColumns>
  <tableStyleInfo name="Table Style 1" showFirstColumn="1" showLastColumn="0" showRowStripes="1" showColumnStripes="0"/>
</table>
</file>

<file path=xl/tables/table5.xml><?xml version="1.0" encoding="utf-8"?>
<table xmlns="http://schemas.openxmlformats.org/spreadsheetml/2006/main" id="7" name="Table1468" displayName="Table1468" ref="A12:G29" totalsRowCount="1" headerRowDxfId="155" dataDxfId="154" totalsRowDxfId="153" headerRowCellStyle="Normal">
  <autoFilter ref="A12:G28"/>
  <tableColumns count="7">
    <tableColumn id="1" name="Day" totalsRowDxfId="34" dataCellStyle="Normal"/>
    <tableColumn id="3" name="Date" totalsRowLabel="Total" totalsRowDxfId="33" dataCellStyle="Normal"/>
    <tableColumn id="4" name="In" dataDxfId="152" totalsRowDxfId="32" dataCellStyle="Normal"/>
    <tableColumn id="5" name="Out" dataDxfId="151" totalsRowDxfId="31" dataCellStyle="Normal"/>
    <tableColumn id="13" name="In2" dataDxfId="150" totalsRowDxfId="30" dataCellStyle="Normal"/>
    <tableColumn id="12" name="Out2" dataDxfId="149" totalsRowDxfId="29" dataCellStyle="Normal"/>
    <tableColumn id="11" name="Total" totalsRowFunction="sum" dataDxfId="91" totalsRowDxfId="28" dataCellStyle="Normal">
      <calculatedColumnFormula>(Table1468[[#This Row],[Out2]]-Table1468[[#This Row],[In2]])+(Table1468[[#This Row],[Out]]-Table1468[[#This Row],[In]])</calculatedColumnFormula>
    </tableColumn>
  </tableColumns>
  <tableStyleInfo name="Table Style 1" showFirstColumn="1" showLastColumn="0" showRowStripes="1" showColumnStripes="0"/>
</table>
</file>

<file path=xl/tables/table6.xml><?xml version="1.0" encoding="utf-8"?>
<table xmlns="http://schemas.openxmlformats.org/spreadsheetml/2006/main" id="8" name="Table13579" displayName="Table13579" ref="A12:G28" totalsRowCount="1" headerRowDxfId="148" dataDxfId="147" totalsRowDxfId="146" headerRowCellStyle="Normal">
  <autoFilter ref="A12:G27"/>
  <tableColumns count="7">
    <tableColumn id="1" name="Day" totalsRowDxfId="41" dataCellStyle="Normal"/>
    <tableColumn id="3" name="Date" totalsRowLabel="Total" totalsRowDxfId="40" dataCellStyle="Normal"/>
    <tableColumn id="4" name="In" dataDxfId="145" totalsRowDxfId="39" dataCellStyle="Normal"/>
    <tableColumn id="5" name="Out" dataDxfId="144" totalsRowDxfId="38" dataCellStyle="Normal"/>
    <tableColumn id="13" name="In2" dataDxfId="143" totalsRowDxfId="37" dataCellStyle="Normal"/>
    <tableColumn id="12" name="Out2" dataDxfId="142" totalsRowDxfId="36" dataCellStyle="Normal"/>
    <tableColumn id="11" name="Total" totalsRowFunction="sum" dataDxfId="90" totalsRowDxfId="35" dataCellStyle="Normal">
      <calculatedColumnFormula>(Table13579[[#This Row],[Out2]]-Table13579[[#This Row],[In2]])+(Table13579[[#This Row],[Out]]-Table13579[[#This Row],[In]])</calculatedColumnFormula>
    </tableColumn>
  </tableColumns>
  <tableStyleInfo name="Table Style 1" showFirstColumn="1" showLastColumn="0" showRowStripes="1" showColumnStripes="0"/>
</table>
</file>

<file path=xl/tables/table7.xml><?xml version="1.0" encoding="utf-8"?>
<table xmlns="http://schemas.openxmlformats.org/spreadsheetml/2006/main" id="9" name="Table146810" displayName="Table146810" ref="A12:G28" totalsRowCount="1" headerRowDxfId="141" dataDxfId="140" totalsRowDxfId="139" headerRowCellStyle="Normal">
  <autoFilter ref="A12:G27"/>
  <tableColumns count="7">
    <tableColumn id="1" name="Day" totalsRowDxfId="48" dataCellStyle="Normal"/>
    <tableColumn id="3" name="Date" totalsRowLabel="Total" totalsRowDxfId="47" dataCellStyle="Normal"/>
    <tableColumn id="4" name="In" dataDxfId="138" totalsRowDxfId="46" dataCellStyle="Normal"/>
    <tableColumn id="5" name="Out" dataDxfId="137" totalsRowDxfId="45" dataCellStyle="Normal"/>
    <tableColumn id="13" name="In2" dataDxfId="136" totalsRowDxfId="44" dataCellStyle="Normal"/>
    <tableColumn id="12" name="Out2" dataDxfId="135" totalsRowDxfId="43" dataCellStyle="Normal"/>
    <tableColumn id="11" name="Total" totalsRowFunction="sum" dataDxfId="89" totalsRowDxfId="42" dataCellStyle="Normal">
      <calculatedColumnFormula>(Table146810[[#This Row],[Out2]]-Table146810[[#This Row],[In2]])+(Table146810[[#This Row],[Out]]-Table146810[[#This Row],[In]])</calculatedColumnFormula>
    </tableColumn>
  </tableColumns>
  <tableStyleInfo name="Table Style 1" showFirstColumn="1" showLastColumn="0" showRowStripes="1" showColumnStripes="0"/>
</table>
</file>

<file path=xl/tables/table8.xml><?xml version="1.0" encoding="utf-8"?>
<table xmlns="http://schemas.openxmlformats.org/spreadsheetml/2006/main" id="10" name="Table1357911" displayName="Table1357911" ref="A12:G28" totalsRowCount="1" headerRowDxfId="134" dataDxfId="133" totalsRowDxfId="132" headerRowCellStyle="Normal">
  <autoFilter ref="A12:G27"/>
  <tableColumns count="7">
    <tableColumn id="1" name="Day" totalsRowDxfId="55" dataCellStyle="Normal"/>
    <tableColumn id="3" name="Date" totalsRowLabel="Total" totalsRowDxfId="54" dataCellStyle="Normal"/>
    <tableColumn id="4" name="In" dataDxfId="131" totalsRowDxfId="53" dataCellStyle="Normal"/>
    <tableColumn id="5" name="Out" dataDxfId="130" totalsRowDxfId="52" dataCellStyle="Normal"/>
    <tableColumn id="13" name="In2" dataDxfId="129" totalsRowDxfId="51" dataCellStyle="Normal"/>
    <tableColumn id="12" name="Out2" dataDxfId="128" totalsRowDxfId="50" dataCellStyle="Normal"/>
    <tableColumn id="11" name="Total" totalsRowFunction="sum" dataDxfId="88" totalsRowDxfId="49" dataCellStyle="Normal">
      <calculatedColumnFormula>(Table1357911[[#This Row],[Out2]]-Table1357911[[#This Row],[In2]])+(Table1357911[[#This Row],[Out]]-Table1357911[[#This Row],[In]])</calculatedColumnFormula>
    </tableColumn>
  </tableColumns>
  <tableStyleInfo name="Table Style 1" showFirstColumn="1" showLastColumn="0" showRowStripes="1" showColumnStripes="0"/>
</table>
</file>

<file path=xl/tables/table9.xml><?xml version="1.0" encoding="utf-8"?>
<table xmlns="http://schemas.openxmlformats.org/spreadsheetml/2006/main" id="11" name="Table146812" displayName="Table146812" ref="A12:G29" totalsRowCount="1" headerRowDxfId="127" dataDxfId="126" totalsRowDxfId="125" headerRowCellStyle="Normal">
  <autoFilter ref="A12:G28"/>
  <tableColumns count="7">
    <tableColumn id="1" name="Day" totalsRowDxfId="62" dataCellStyle="Normal"/>
    <tableColumn id="3" name="Date" totalsRowLabel="Total" totalsRowDxfId="61" dataCellStyle="Normal"/>
    <tableColumn id="4" name="In" dataDxfId="124" totalsRowDxfId="60" dataCellStyle="Normal"/>
    <tableColumn id="5" name="Out" dataDxfId="123" totalsRowDxfId="59" dataCellStyle="Normal"/>
    <tableColumn id="13" name="In2" dataDxfId="122" totalsRowDxfId="58" dataCellStyle="Normal"/>
    <tableColumn id="12" name="Out2" dataDxfId="121" totalsRowDxfId="57" dataCellStyle="Normal"/>
    <tableColumn id="11" name="Total" totalsRowFunction="sum" dataDxfId="87" totalsRowDxfId="56" dataCellStyle="Normal">
      <calculatedColumnFormula>(Table146812[[#This Row],[Out2]]-Table146812[[#This Row],[In2]])+(Table146812[[#This Row],[Out]]-Table146812[[#This Row],[In]])</calculatedColumnFormula>
    </tableColumn>
  </tableColumns>
  <tableStyleInfo name="Table Style 1" showFirstColumn="1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NULL"/></Relationships>
</file>

<file path=xl/theme/theme1.xml><?xml version="1.0" encoding="utf-8"?>
<a:theme xmlns:a="http://schemas.openxmlformats.org/drawingml/2006/main" name="Currency">
  <a:themeElements>
    <a:clrScheme name="Currency">
      <a:dk1>
        <a:sysClr val="windowText" lastClr="000000"/>
      </a:dk1>
      <a:lt1>
        <a:sysClr val="window" lastClr="FFFFFF"/>
      </a:lt1>
      <a:dk2>
        <a:srgbClr val="4A606E"/>
      </a:dk2>
      <a:lt2>
        <a:srgbClr val="D1E1E3"/>
      </a:lt2>
      <a:accent1>
        <a:srgbClr val="79B5B0"/>
      </a:accent1>
      <a:accent2>
        <a:srgbClr val="B4BC4C"/>
      </a:accent2>
      <a:accent3>
        <a:srgbClr val="B77851"/>
      </a:accent3>
      <a:accent4>
        <a:srgbClr val="776A5B"/>
      </a:accent4>
      <a:accent5>
        <a:srgbClr val="B6AD76"/>
      </a:accent5>
      <a:accent6>
        <a:srgbClr val="95AEB1"/>
      </a:accent6>
      <a:hlink>
        <a:srgbClr val="3ECCED"/>
      </a:hlink>
      <a:folHlink>
        <a:srgbClr val="2C6C93"/>
      </a:folHlink>
    </a:clrScheme>
    <a:fontScheme name="Currency">
      <a:majorFont>
        <a:latin typeface="Constantia"/>
        <a:ea typeface=""/>
        <a:cs typeface=""/>
        <a:font script="Jpan" typeface="HG明朝E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onstantia"/>
        <a:ea typeface=""/>
        <a:cs typeface=""/>
        <a:font script="Jpan" typeface="HG明朝E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Currency">
      <a: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110000"/>
              </a:schemeClr>
            </a:gs>
            <a:gs pos="47500">
              <a:schemeClr val="phClr">
                <a:tint val="35000"/>
                <a:satMod val="110000"/>
              </a:schemeClr>
            </a:gs>
            <a:gs pos="58500">
              <a:schemeClr val="phClr">
                <a:tint val="35000"/>
                <a:satMod val="110000"/>
              </a:schemeClr>
            </a:gs>
            <a:gs pos="100000">
              <a:schemeClr val="phClr">
                <a:tint val="80000"/>
                <a:satMod val="110000"/>
              </a:schemeClr>
            </a:gs>
          </a:gsLst>
          <a:lin ang="3600000" scaled="1"/>
        </a:gradFill>
        <a:gradFill rotWithShape="1">
          <a:gsLst>
            <a:gs pos="0">
              <a:schemeClr val="phClr">
                <a:shade val="52000"/>
                <a:satMod val="105000"/>
              </a:schemeClr>
            </a:gs>
            <a:gs pos="47500">
              <a:schemeClr val="phClr">
                <a:shade val="89000"/>
                <a:satMod val="105000"/>
              </a:schemeClr>
            </a:gs>
            <a:gs pos="58500">
              <a:schemeClr val="phClr">
                <a:shade val="89000"/>
                <a:satMod val="105000"/>
              </a:schemeClr>
            </a:gs>
            <a:gs pos="100000">
              <a:schemeClr val="phClr">
                <a:shade val="52000"/>
                <a:satMod val="105000"/>
              </a:schemeClr>
            </a:gs>
          </a:gsLst>
          <a:lin ang="3600000" scaled="1"/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60000" cap="flat" cmpd="thickThin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38100" dir="5400000" algn="r" rotWithShape="0">
              <a:srgbClr val="000000">
                <a:alpha val="60000"/>
              </a:srgbClr>
            </a:outerShdw>
          </a:effectLst>
          <a:scene3d>
            <a:camera prst="isometricLeftDown" fov="0">
              <a:rot lat="0" lon="0" rev="0"/>
            </a:camera>
            <a:lightRig rig="harsh" dir="tl">
              <a:rot lat="0" lon="0" rev="8400000"/>
            </a:lightRig>
          </a:scene3d>
          <a:sp3d prstMaterial="flat">
            <a:bevelT w="38100" h="50800" prst="softRound"/>
          </a:sp3d>
        </a:effectStyle>
        <a:effectStyle>
          <a:effectLst>
            <a:outerShdw blurRad="38100" dist="38100" dir="5400000" algn="r" rotWithShape="0">
              <a:srgbClr val="000000">
                <a:alpha val="60000"/>
              </a:srgbClr>
            </a:outerShdw>
          </a:effectLst>
          <a:scene3d>
            <a:camera prst="isometricLeftDown" fov="0">
              <a:rot lat="0" lon="0" rev="0"/>
            </a:camera>
            <a:lightRig rig="harsh" dir="tl">
              <a:rot lat="0" lon="0" rev="8400000"/>
            </a:lightRig>
          </a:scene3d>
          <a:sp3d prstMaterial="flat">
            <a:bevelT w="38100" h="50800" prst="softRound"/>
          </a:sp3d>
        </a:effectStyle>
        <a:effectStyle>
          <a:effectLst>
            <a:outerShdw blurRad="50800" dist="63500" dir="5400000" algn="r" rotWithShape="0">
              <a:srgbClr val="000000">
                <a:alpha val="65000"/>
              </a:srgbClr>
            </a:outerShdw>
          </a:effectLst>
          <a:scene3d>
            <a:camera prst="isometricLeftDown" fov="0">
              <a:rot lat="0" lon="0" rev="0"/>
            </a:camera>
            <a:lightRig rig="harsh" dir="tl">
              <a:rot lat="0" lon="0" rev="8400000"/>
            </a:lightRig>
          </a:scene3d>
          <a:sp3d extrusionH="63500" contourW="38100" prstMaterial="flat">
            <a:bevelT w="50800" h="63500" prst="softRound"/>
            <a:contourClr>
              <a:schemeClr val="phClr">
                <a:tint val="5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20000"/>
                <a:satMod val="350000"/>
              </a:schemeClr>
            </a:gs>
          </a:gsLst>
          <a:path path="circle">
            <a:fillToRect l="100000" t="100000" r="100000" b="100000"/>
          </a:path>
        </a:gradFill>
        <a:blipFill>
          <a:blip xmlns:r="http://schemas.openxmlformats.org/officeDocument/2006/relationships" r:embed="rId1">
            <a:duotone>
              <a:schemeClr val="phClr">
                <a:tint val="90000"/>
                <a:satMod val="120000"/>
              </a:schemeClr>
              <a:schemeClr val="phClr">
                <a:tint val="84000"/>
                <a:shade val="97000"/>
                <a:satMod val="130000"/>
              </a:schemeClr>
            </a:duotone>
          </a:blip>
          <a:tile tx="0" ty="0" sx="60000" sy="60000" flip="none" algn="t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blankenship78@gmail.com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vblankenship78@gmail.com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mailto:vblankenship78@gmail.com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mailto:vblankenship78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vblankenship78@gmail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vblankenship78@gmail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vblankenship78@gmail.co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vblankenship78@gmail.com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vblankenship78@gmail.com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vblankenship78@gmail.co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vblankenship78@gmail.com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vblankenship7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6"/>
    <pageSetUpPr fitToPage="1"/>
  </sheetPr>
  <dimension ref="A1:O35"/>
  <sheetViews>
    <sheetView showGridLines="0" showZeros="0" tabSelected="1" topLeftCell="A7" workbookViewId="0">
      <selection activeCell="C22" sqref="C22"/>
    </sheetView>
  </sheetViews>
  <sheetFormatPr defaultRowHeight="12.75" x14ac:dyDescent="0.2"/>
  <cols>
    <col min="1" max="1" width="14.140625" customWidth="1"/>
    <col min="2" max="7" width="16.7109375" customWidth="1"/>
    <col min="8" max="10" width="9.28515625" customWidth="1"/>
    <col min="11" max="11" width="14.28515625" customWidth="1"/>
  </cols>
  <sheetData>
    <row r="1" spans="1:15" ht="31.35" customHeight="1" x14ac:dyDescent="0.2">
      <c r="A1" s="46" t="s">
        <v>16</v>
      </c>
      <c r="B1" s="47"/>
      <c r="C1" s="47"/>
      <c r="D1" s="47"/>
      <c r="E1" s="47"/>
      <c r="F1" s="47"/>
      <c r="G1" s="47"/>
      <c r="H1" s="9"/>
      <c r="I1" s="9"/>
      <c r="J1" s="9"/>
      <c r="K1" s="9"/>
      <c r="L1" s="9"/>
      <c r="M1" s="9"/>
      <c r="N1" s="10"/>
      <c r="O1" s="9"/>
    </row>
    <row r="2" spans="1:15" s="8" customFormat="1" ht="24.75" customHeight="1" x14ac:dyDescent="0.2">
      <c r="A2" s="48" t="s">
        <v>17</v>
      </c>
      <c r="B2" s="48"/>
      <c r="C2" s="48"/>
      <c r="D2" s="48"/>
      <c r="E2" s="48"/>
      <c r="F2" s="40"/>
      <c r="G2" s="41" t="s">
        <v>28</v>
      </c>
      <c r="H2" s="11"/>
      <c r="I2" s="11"/>
      <c r="J2" s="11"/>
      <c r="K2" s="11"/>
      <c r="L2" s="11"/>
      <c r="M2" s="11"/>
      <c r="N2" s="11"/>
    </row>
    <row r="3" spans="1:15" s="2" customFormat="1" ht="12" customHeight="1" x14ac:dyDescent="0.2">
      <c r="A3" s="16"/>
      <c r="B3" s="16"/>
      <c r="C3" s="16"/>
      <c r="D3" s="18"/>
      <c r="E3" s="18"/>
      <c r="F3" s="18"/>
      <c r="G3" s="18"/>
    </row>
    <row r="4" spans="1:15" s="2" customFormat="1" ht="12" customHeight="1" x14ac:dyDescent="0.2">
      <c r="A4" s="16"/>
      <c r="B4" s="16"/>
      <c r="C4" s="16"/>
      <c r="D4" s="18"/>
      <c r="E4" s="18"/>
      <c r="F4" s="18"/>
      <c r="G4" s="18"/>
    </row>
    <row r="5" spans="1:15" s="2" customFormat="1" ht="12" customHeight="1" x14ac:dyDescent="0.2">
      <c r="A5" s="16"/>
      <c r="B5" s="16"/>
      <c r="C5" s="16"/>
      <c r="D5" s="18"/>
      <c r="E5" s="18"/>
      <c r="F5" s="18"/>
      <c r="G5" s="18"/>
    </row>
    <row r="6" spans="1:15" s="3" customFormat="1" ht="12" customHeight="1" x14ac:dyDescent="0.2">
      <c r="A6" s="19"/>
      <c r="B6" s="19"/>
      <c r="C6" s="19"/>
      <c r="D6" s="17"/>
      <c r="E6" s="17"/>
      <c r="F6" s="19"/>
      <c r="G6" s="19"/>
    </row>
    <row r="7" spans="1:15" s="3" customFormat="1" ht="20.100000000000001" customHeight="1" x14ac:dyDescent="0.2">
      <c r="A7" s="42" t="s">
        <v>15</v>
      </c>
      <c r="B7" s="43"/>
      <c r="C7" s="49" t="s">
        <v>18</v>
      </c>
      <c r="D7" s="45"/>
      <c r="E7" s="34" t="s">
        <v>1</v>
      </c>
      <c r="F7" s="49" t="s">
        <v>21</v>
      </c>
      <c r="G7" s="45"/>
      <c r="J7" s="6"/>
      <c r="K7" s="6"/>
    </row>
    <row r="8" spans="1:15" s="3" customFormat="1" ht="20.100000000000001" customHeight="1" x14ac:dyDescent="0.2">
      <c r="A8" s="42" t="s">
        <v>14</v>
      </c>
      <c r="B8" s="43"/>
      <c r="C8" s="44" t="s">
        <v>19</v>
      </c>
      <c r="D8" s="45"/>
      <c r="E8" s="42" t="s">
        <v>11</v>
      </c>
      <c r="F8" s="43"/>
      <c r="G8" s="26">
        <v>42736</v>
      </c>
    </row>
    <row r="9" spans="1:15" ht="20.100000000000001" customHeight="1" x14ac:dyDescent="0.2">
      <c r="A9" s="42" t="s">
        <v>0</v>
      </c>
      <c r="B9" s="43"/>
      <c r="C9" s="49" t="s">
        <v>20</v>
      </c>
      <c r="D9" s="45"/>
      <c r="E9" s="42" t="s">
        <v>12</v>
      </c>
      <c r="F9" s="43"/>
      <c r="G9" s="26">
        <v>42751</v>
      </c>
    </row>
    <row r="10" spans="1:15" ht="14.1" customHeight="1" x14ac:dyDescent="0.2">
      <c r="A10" s="13"/>
      <c r="B10" s="13"/>
      <c r="C10" s="14"/>
      <c r="D10" s="13"/>
      <c r="E10" s="13"/>
      <c r="F10" s="14"/>
      <c r="G10" s="14"/>
    </row>
    <row r="11" spans="1:15" x14ac:dyDescent="0.2">
      <c r="A11" s="1"/>
      <c r="B11" s="1"/>
      <c r="C11" s="1"/>
      <c r="D11" s="1"/>
      <c r="E11" s="1"/>
      <c r="F11" s="1"/>
      <c r="G11" s="1"/>
    </row>
    <row r="12" spans="1:15" s="3" customFormat="1" ht="20.100000000000001" customHeight="1" x14ac:dyDescent="0.2">
      <c r="A12" s="5" t="s">
        <v>2</v>
      </c>
      <c r="B12" s="5" t="s">
        <v>13</v>
      </c>
      <c r="C12" s="7" t="s">
        <v>22</v>
      </c>
      <c r="D12" s="5" t="s">
        <v>23</v>
      </c>
      <c r="E12" s="5" t="s">
        <v>24</v>
      </c>
      <c r="F12" s="5" t="s">
        <v>25</v>
      </c>
      <c r="G12" s="5" t="s">
        <v>3</v>
      </c>
    </row>
    <row r="13" spans="1:15" s="3" customFormat="1" ht="20.100000000000001" customHeight="1" x14ac:dyDescent="0.2">
      <c r="A13" s="4" t="s">
        <v>5</v>
      </c>
      <c r="B13" s="25">
        <f>IF($G$8="","",$G$8)</f>
        <v>42736</v>
      </c>
      <c r="C13" s="35"/>
      <c r="D13" s="35"/>
      <c r="E13" s="35"/>
      <c r="F13" s="35"/>
      <c r="G13" s="36">
        <f>(Table14[[#This Row],[Out2]]-Table14[[#This Row],[In2]])+(Table14[[#This Row],[Out]]-Table14[[#This Row],[In]])</f>
        <v>0</v>
      </c>
    </row>
    <row r="14" spans="1:15" s="3" customFormat="1" ht="20.100000000000001" customHeight="1" x14ac:dyDescent="0.2">
      <c r="A14" s="4" t="s">
        <v>6</v>
      </c>
      <c r="B14" s="25">
        <f>IF($G$8="","",$G$8+1)</f>
        <v>42737</v>
      </c>
      <c r="C14" s="35"/>
      <c r="D14" s="35"/>
      <c r="E14" s="35"/>
      <c r="F14" s="35"/>
      <c r="G14" s="36">
        <f>(Table14[[#This Row],[Out2]]-Table14[[#This Row],[In2]])+(Table14[[#This Row],[Out]]-Table14[[#This Row],[In]])</f>
        <v>0</v>
      </c>
    </row>
    <row r="15" spans="1:15" s="3" customFormat="1" ht="20.100000000000001" customHeight="1" x14ac:dyDescent="0.2">
      <c r="A15" s="4" t="s">
        <v>7</v>
      </c>
      <c r="B15" s="25">
        <f>IF($G$8="","",$G$8+2)</f>
        <v>42738</v>
      </c>
      <c r="C15" s="35"/>
      <c r="D15" s="35"/>
      <c r="E15" s="35"/>
      <c r="F15" s="35"/>
      <c r="G15" s="36">
        <f>(Table14[[#This Row],[Out2]]-Table14[[#This Row],[In2]])+(Table14[[#This Row],[Out]]-Table14[[#This Row],[In]])</f>
        <v>0</v>
      </c>
    </row>
    <row r="16" spans="1:15" s="3" customFormat="1" ht="20.100000000000001" customHeight="1" x14ac:dyDescent="0.2">
      <c r="A16" s="4" t="s">
        <v>8</v>
      </c>
      <c r="B16" s="25">
        <f>IF($G$8="","",$G$8+3)</f>
        <v>42739</v>
      </c>
      <c r="C16" s="35"/>
      <c r="D16" s="35"/>
      <c r="E16" s="35"/>
      <c r="F16" s="35"/>
      <c r="G16" s="36">
        <f>(Table14[[#This Row],[Out2]]-Table14[[#This Row],[In2]])+(Table14[[#This Row],[Out]]-Table14[[#This Row],[In]])</f>
        <v>0</v>
      </c>
    </row>
    <row r="17" spans="1:7" s="3" customFormat="1" ht="20.100000000000001" customHeight="1" x14ac:dyDescent="0.2">
      <c r="A17" s="4" t="s">
        <v>9</v>
      </c>
      <c r="B17" s="25">
        <f>IF($G$8="","",$G$8+4)</f>
        <v>42740</v>
      </c>
      <c r="C17" s="35"/>
      <c r="D17" s="35"/>
      <c r="E17" s="35"/>
      <c r="F17" s="35"/>
      <c r="G17" s="36">
        <f>(Table14[[#This Row],[Out2]]-Table14[[#This Row],[In2]])+(Table14[[#This Row],[Out]]-Table14[[#This Row],[In]])</f>
        <v>0</v>
      </c>
    </row>
    <row r="18" spans="1:7" s="3" customFormat="1" ht="20.100000000000001" customHeight="1" x14ac:dyDescent="0.2">
      <c r="A18" s="4" t="s">
        <v>10</v>
      </c>
      <c r="B18" s="25">
        <f>IF($G$8="","",$G$8+5)</f>
        <v>42741</v>
      </c>
      <c r="C18" s="35"/>
      <c r="D18" s="35"/>
      <c r="E18" s="35"/>
      <c r="F18" s="35"/>
      <c r="G18" s="36">
        <f>(Table14[[#This Row],[Out2]]-Table14[[#This Row],[In2]])+(Table14[[#This Row],[Out]]-Table14[[#This Row],[In]])</f>
        <v>0</v>
      </c>
    </row>
    <row r="19" spans="1:7" s="3" customFormat="1" ht="20.100000000000001" customHeight="1" x14ac:dyDescent="0.2">
      <c r="A19" s="4" t="s">
        <v>4</v>
      </c>
      <c r="B19" s="25">
        <f>IF($G$8="","",$G$8+6)</f>
        <v>42742</v>
      </c>
      <c r="C19" s="35"/>
      <c r="D19" s="35"/>
      <c r="E19" s="35"/>
      <c r="F19" s="35"/>
      <c r="G19" s="36">
        <f>(Table14[[#This Row],[Out2]]-Table14[[#This Row],[In2]])+(Table14[[#This Row],[Out]]-Table14[[#This Row],[In]])</f>
        <v>0</v>
      </c>
    </row>
    <row r="20" spans="1:7" s="3" customFormat="1" ht="20.100000000000001" customHeight="1" x14ac:dyDescent="0.2">
      <c r="A20" s="4" t="s">
        <v>5</v>
      </c>
      <c r="B20" s="25">
        <f>IF($G$8="","",$G$8+7)</f>
        <v>42743</v>
      </c>
      <c r="C20" s="35"/>
      <c r="D20" s="35"/>
      <c r="E20" s="35"/>
      <c r="F20" s="35"/>
      <c r="G20" s="36">
        <f>(Table14[[#This Row],[Out2]]-Table14[[#This Row],[In2]])+(Table14[[#This Row],[Out]]-Table14[[#This Row],[In]])</f>
        <v>0</v>
      </c>
    </row>
    <row r="21" spans="1:7" s="3" customFormat="1" ht="20.100000000000001" customHeight="1" x14ac:dyDescent="0.2">
      <c r="A21" s="4" t="s">
        <v>6</v>
      </c>
      <c r="B21" s="25">
        <f>IF($G$8="","",$G$8+8)</f>
        <v>42744</v>
      </c>
      <c r="C21" s="35"/>
      <c r="D21" s="35"/>
      <c r="E21" s="35"/>
      <c r="F21" s="35"/>
      <c r="G21" s="36">
        <f>(Table14[[#This Row],[Out2]]-Table14[[#This Row],[In2]])+(Table14[[#This Row],[Out]]-Table14[[#This Row],[In]])</f>
        <v>0</v>
      </c>
    </row>
    <row r="22" spans="1:7" s="3" customFormat="1" ht="20.100000000000001" customHeight="1" x14ac:dyDescent="0.2">
      <c r="A22" s="4" t="s">
        <v>7</v>
      </c>
      <c r="B22" s="25">
        <f>IF($G$8="","",$G$8+9)</f>
        <v>42745</v>
      </c>
      <c r="C22" s="35"/>
      <c r="D22" s="35"/>
      <c r="E22" s="35"/>
      <c r="F22" s="35"/>
      <c r="G22" s="36">
        <f>(Table14[[#This Row],[Out2]]-Table14[[#This Row],[In2]])+(Table14[[#This Row],[Out]]-Table14[[#This Row],[In]])</f>
        <v>0</v>
      </c>
    </row>
    <row r="23" spans="1:7" s="3" customFormat="1" ht="20.100000000000001" customHeight="1" x14ac:dyDescent="0.2">
      <c r="A23" s="4" t="s">
        <v>8</v>
      </c>
      <c r="B23" s="25">
        <f>IF($G$8="","",$G$8+10)</f>
        <v>42746</v>
      </c>
      <c r="C23" s="35"/>
      <c r="D23" s="35"/>
      <c r="E23" s="35"/>
      <c r="F23" s="35"/>
      <c r="G23" s="36">
        <f>(Table14[[#This Row],[Out2]]-Table14[[#This Row],[In2]])+(Table14[[#This Row],[Out]]-Table14[[#This Row],[In]])</f>
        <v>0</v>
      </c>
    </row>
    <row r="24" spans="1:7" s="3" customFormat="1" ht="20.100000000000001" customHeight="1" x14ac:dyDescent="0.2">
      <c r="A24" s="4" t="s">
        <v>9</v>
      </c>
      <c r="B24" s="25">
        <f>IF($G$8="","",$G$8+11)</f>
        <v>42747</v>
      </c>
      <c r="C24" s="35"/>
      <c r="D24" s="35"/>
      <c r="E24" s="35"/>
      <c r="F24" s="35"/>
      <c r="G24" s="36">
        <f>(Table14[[#This Row],[Out2]]-Table14[[#This Row],[In2]])+(Table14[[#This Row],[Out]]-Table14[[#This Row],[In]])</f>
        <v>0</v>
      </c>
    </row>
    <row r="25" spans="1:7" s="3" customFormat="1" ht="20.100000000000001" customHeight="1" x14ac:dyDescent="0.2">
      <c r="A25" s="4" t="s">
        <v>10</v>
      </c>
      <c r="B25" s="25">
        <f>IF($G$8="","",$G$8+12)</f>
        <v>42748</v>
      </c>
      <c r="C25" s="35"/>
      <c r="D25" s="35"/>
      <c r="E25" s="35"/>
      <c r="F25" s="35"/>
      <c r="G25" s="36">
        <f>(Table14[[#This Row],[Out2]]-Table14[[#This Row],[In2]])+(Table14[[#This Row],[Out]]-Table14[[#This Row],[In]])</f>
        <v>0</v>
      </c>
    </row>
    <row r="26" spans="1:7" s="3" customFormat="1" ht="20.100000000000001" customHeight="1" x14ac:dyDescent="0.2">
      <c r="A26" s="4" t="s">
        <v>4</v>
      </c>
      <c r="B26" s="25">
        <f>IF($G$8="","",$G$8+13)</f>
        <v>42749</v>
      </c>
      <c r="C26" s="35"/>
      <c r="D26" s="35"/>
      <c r="E26" s="35"/>
      <c r="F26" s="35"/>
      <c r="G26" s="36">
        <f>(Table14[[#This Row],[Out2]]-Table14[[#This Row],[In2]])+(Table14[[#This Row],[Out]]-Table14[[#This Row],[In]])</f>
        <v>0</v>
      </c>
    </row>
    <row r="27" spans="1:7" s="3" customFormat="1" ht="20.100000000000001" customHeight="1" x14ac:dyDescent="0.2">
      <c r="A27" s="4" t="s">
        <v>5</v>
      </c>
      <c r="B27" s="25">
        <f>IF($G$8="","",$G$8+14)</f>
        <v>42750</v>
      </c>
      <c r="C27" s="35"/>
      <c r="D27" s="35"/>
      <c r="E27" s="35"/>
      <c r="F27" s="35"/>
      <c r="G27" s="36">
        <f>(Table14[[#This Row],[Out2]]-Table14[[#This Row],[In2]])+(Table14[[#This Row],[Out]]-Table14[[#This Row],[In]])</f>
        <v>0</v>
      </c>
    </row>
    <row r="28" spans="1:7" s="3" customFormat="1" ht="20.100000000000001" customHeight="1" x14ac:dyDescent="0.2">
      <c r="A28" s="4" t="s">
        <v>6</v>
      </c>
      <c r="B28" s="25">
        <f>IF($G$8="","",$G$8+15)</f>
        <v>42751</v>
      </c>
      <c r="C28" s="35"/>
      <c r="D28" s="35"/>
      <c r="E28" s="35"/>
      <c r="F28" s="35"/>
      <c r="G28" s="36">
        <f>(Table14[[#This Row],[Out2]]-Table14[[#This Row],[In2]])+(Table14[[#This Row],[Out]]-Table14[[#This Row],[In]])</f>
        <v>0</v>
      </c>
    </row>
    <row r="29" spans="1:7" s="3" customFormat="1" ht="20.100000000000001" customHeight="1" thickBot="1" x14ac:dyDescent="0.25">
      <c r="A29" s="27"/>
      <c r="B29" s="28" t="s">
        <v>3</v>
      </c>
      <c r="C29" s="36"/>
      <c r="D29" s="36"/>
      <c r="E29" s="36"/>
      <c r="F29" s="36"/>
      <c r="G29" s="36">
        <f>SUBTOTAL(109,Table14[Total])</f>
        <v>0</v>
      </c>
    </row>
    <row r="32" spans="1:7" x14ac:dyDescent="0.2">
      <c r="A32" s="15"/>
      <c r="B32" s="15"/>
      <c r="C32" s="15"/>
      <c r="D32" s="15"/>
      <c r="E32" s="15"/>
      <c r="F32" s="15"/>
      <c r="G32" s="15"/>
    </row>
    <row r="33" spans="1:7" ht="33" x14ac:dyDescent="0.6">
      <c r="A33" s="31"/>
      <c r="B33" s="20"/>
      <c r="C33" s="20"/>
      <c r="D33" s="20"/>
      <c r="E33" s="21"/>
      <c r="F33" s="30"/>
      <c r="G33" s="20"/>
    </row>
    <row r="34" spans="1:7" s="12" customFormat="1" ht="27.95" customHeight="1" x14ac:dyDescent="0.2">
      <c r="A34" s="50" t="s">
        <v>26</v>
      </c>
      <c r="B34" s="50"/>
      <c r="C34" s="22"/>
      <c r="D34" s="22"/>
      <c r="E34" s="23"/>
      <c r="F34" s="32" t="s">
        <v>13</v>
      </c>
      <c r="G34" s="22"/>
    </row>
    <row r="35" spans="1:7" s="12" customFormat="1" ht="20.100000000000001" customHeight="1" x14ac:dyDescent="0.2">
      <c r="A35" s="51" t="s">
        <v>27</v>
      </c>
      <c r="B35" s="51"/>
      <c r="C35" s="24"/>
      <c r="D35" s="24"/>
      <c r="E35" s="23"/>
      <c r="F35" s="33" t="s">
        <v>13</v>
      </c>
      <c r="G35" s="24"/>
    </row>
  </sheetData>
  <mergeCells count="13">
    <mergeCell ref="A9:B9"/>
    <mergeCell ref="C9:D9"/>
    <mergeCell ref="E9:F9"/>
    <mergeCell ref="A34:B34"/>
    <mergeCell ref="A35:B35"/>
    <mergeCell ref="A8:B8"/>
    <mergeCell ref="C8:D8"/>
    <mergeCell ref="E8:F8"/>
    <mergeCell ref="A1:G1"/>
    <mergeCell ref="A2:E2"/>
    <mergeCell ref="A7:B7"/>
    <mergeCell ref="C7:D7"/>
    <mergeCell ref="F7:G7"/>
  </mergeCells>
  <hyperlinks>
    <hyperlink ref="C8" r:id="rId1" display="vblankenship78@gmail.com"/>
  </hyperlinks>
  <printOptions horizontalCentered="1"/>
  <pageMargins left="0.5" right="0.5" top="0.75" bottom="0.75" header="0.5" footer="0"/>
  <pageSetup scale="87" orientation="portrait" r:id="rId2"/>
  <headerFooter alignWithMargins="0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6"/>
    <pageSetUpPr fitToPage="1"/>
  </sheetPr>
  <dimension ref="A1:O34"/>
  <sheetViews>
    <sheetView showGridLines="0" showZeros="0" workbookViewId="0">
      <selection activeCell="C13" sqref="C13:F16"/>
    </sheetView>
  </sheetViews>
  <sheetFormatPr defaultRowHeight="12.75" x14ac:dyDescent="0.2"/>
  <cols>
    <col min="1" max="1" width="14.140625" customWidth="1"/>
    <col min="2" max="7" width="16.7109375" customWidth="1"/>
    <col min="8" max="10" width="9.28515625" customWidth="1"/>
    <col min="11" max="11" width="14.28515625" customWidth="1"/>
  </cols>
  <sheetData>
    <row r="1" spans="1:15" ht="31.35" customHeight="1" x14ac:dyDescent="0.2">
      <c r="A1" s="46" t="s">
        <v>16</v>
      </c>
      <c r="B1" s="47"/>
      <c r="C1" s="47"/>
      <c r="D1" s="47"/>
      <c r="E1" s="47"/>
      <c r="F1" s="47"/>
      <c r="G1" s="47"/>
      <c r="H1" s="9"/>
      <c r="I1" s="9"/>
      <c r="J1" s="9"/>
      <c r="K1" s="9"/>
      <c r="L1" s="9"/>
      <c r="M1" s="9"/>
      <c r="N1" s="10"/>
      <c r="O1" s="9"/>
    </row>
    <row r="2" spans="1:15" s="8" customFormat="1" ht="24.75" customHeight="1" x14ac:dyDescent="0.2">
      <c r="A2" s="48" t="s">
        <v>17</v>
      </c>
      <c r="B2" s="48"/>
      <c r="C2" s="48"/>
      <c r="D2" s="48"/>
      <c r="E2" s="48"/>
      <c r="F2" s="40"/>
      <c r="G2" s="41" t="s">
        <v>28</v>
      </c>
      <c r="H2" s="11"/>
      <c r="I2" s="11"/>
      <c r="J2" s="11"/>
      <c r="K2" s="11"/>
      <c r="L2" s="11"/>
      <c r="M2" s="11"/>
      <c r="N2" s="11"/>
    </row>
    <row r="3" spans="1:15" s="2" customFormat="1" ht="12" customHeight="1" x14ac:dyDescent="0.2">
      <c r="A3" s="16"/>
      <c r="B3" s="16"/>
      <c r="C3" s="16"/>
      <c r="D3" s="18"/>
      <c r="E3" s="18"/>
      <c r="F3" s="18"/>
      <c r="G3" s="18"/>
    </row>
    <row r="4" spans="1:15" s="2" customFormat="1" ht="12" customHeight="1" x14ac:dyDescent="0.2">
      <c r="A4" s="16"/>
      <c r="B4" s="16"/>
      <c r="C4" s="16"/>
      <c r="D4" s="18"/>
      <c r="E4" s="18"/>
      <c r="F4" s="18"/>
      <c r="G4" s="18"/>
    </row>
    <row r="5" spans="1:15" s="2" customFormat="1" ht="12" customHeight="1" x14ac:dyDescent="0.2">
      <c r="A5" s="16"/>
      <c r="B5" s="16"/>
      <c r="C5" s="16"/>
      <c r="D5" s="18"/>
      <c r="E5" s="18"/>
      <c r="F5" s="18"/>
      <c r="G5" s="18"/>
    </row>
    <row r="6" spans="1:15" s="3" customFormat="1" ht="12" customHeight="1" x14ac:dyDescent="0.2">
      <c r="A6" s="19"/>
      <c r="B6" s="19"/>
      <c r="C6" s="19"/>
      <c r="D6" s="17"/>
      <c r="E6" s="17"/>
      <c r="F6" s="19"/>
      <c r="G6" s="19"/>
    </row>
    <row r="7" spans="1:15" s="3" customFormat="1" ht="20.100000000000001" customHeight="1" x14ac:dyDescent="0.2">
      <c r="A7" s="42" t="s">
        <v>15</v>
      </c>
      <c r="B7" s="43"/>
      <c r="C7" s="49" t="s">
        <v>18</v>
      </c>
      <c r="D7" s="45"/>
      <c r="E7" s="34" t="s">
        <v>1</v>
      </c>
      <c r="F7" s="49" t="s">
        <v>21</v>
      </c>
      <c r="G7" s="45"/>
      <c r="J7" s="6"/>
      <c r="K7" s="6"/>
    </row>
    <row r="8" spans="1:15" s="3" customFormat="1" ht="20.100000000000001" customHeight="1" x14ac:dyDescent="0.2">
      <c r="A8" s="42" t="s">
        <v>14</v>
      </c>
      <c r="B8" s="43"/>
      <c r="C8" s="44" t="s">
        <v>19</v>
      </c>
      <c r="D8" s="45"/>
      <c r="E8" s="42" t="s">
        <v>11</v>
      </c>
      <c r="F8" s="43"/>
      <c r="G8" s="26">
        <v>42872</v>
      </c>
    </row>
    <row r="9" spans="1:15" ht="20.100000000000001" customHeight="1" x14ac:dyDescent="0.2">
      <c r="A9" s="42" t="s">
        <v>0</v>
      </c>
      <c r="B9" s="43"/>
      <c r="C9" s="49" t="s">
        <v>20</v>
      </c>
      <c r="D9" s="45"/>
      <c r="E9" s="42" t="s">
        <v>12</v>
      </c>
      <c r="F9" s="43"/>
      <c r="G9" s="26">
        <v>42886</v>
      </c>
    </row>
    <row r="10" spans="1:15" ht="14.1" customHeight="1" x14ac:dyDescent="0.2">
      <c r="A10" s="13"/>
      <c r="B10" s="13"/>
      <c r="C10" s="14"/>
      <c r="D10" s="13"/>
      <c r="E10" s="13"/>
      <c r="F10" s="14"/>
      <c r="G10" s="14"/>
    </row>
    <row r="11" spans="1:15" x14ac:dyDescent="0.2">
      <c r="A11" s="1"/>
      <c r="B11" s="1"/>
      <c r="C11" s="1"/>
      <c r="D11" s="1"/>
      <c r="E11" s="1"/>
      <c r="F11" s="1"/>
      <c r="G11" s="1"/>
    </row>
    <row r="12" spans="1:15" s="3" customFormat="1" ht="20.100000000000001" customHeight="1" x14ac:dyDescent="0.2">
      <c r="A12" s="5" t="s">
        <v>2</v>
      </c>
      <c r="B12" s="5" t="s">
        <v>13</v>
      </c>
      <c r="C12" s="7" t="s">
        <v>22</v>
      </c>
      <c r="D12" s="5" t="s">
        <v>23</v>
      </c>
      <c r="E12" s="5" t="s">
        <v>24</v>
      </c>
      <c r="F12" s="5" t="s">
        <v>25</v>
      </c>
      <c r="G12" s="5" t="s">
        <v>3</v>
      </c>
    </row>
    <row r="13" spans="1:15" s="3" customFormat="1" ht="20.100000000000001" customHeight="1" x14ac:dyDescent="0.2">
      <c r="A13" s="4" t="s">
        <v>8</v>
      </c>
      <c r="B13" s="25">
        <f>IF($G$8="","",$G$8)</f>
        <v>42872</v>
      </c>
      <c r="C13" s="35"/>
      <c r="D13" s="35"/>
      <c r="E13" s="35"/>
      <c r="F13" s="35"/>
      <c r="G13" s="36">
        <f>(Table1357913[[#This Row],[Out2]]-Table1357913[[#This Row],[In2]])+(Table1357913[[#This Row],[Out]]-Table1357913[[#This Row],[In]])</f>
        <v>0</v>
      </c>
    </row>
    <row r="14" spans="1:15" s="3" customFormat="1" ht="20.100000000000001" customHeight="1" x14ac:dyDescent="0.2">
      <c r="A14" s="4" t="s">
        <v>9</v>
      </c>
      <c r="B14" s="25">
        <f>IF($G$8="","",$G$8+1)</f>
        <v>42873</v>
      </c>
      <c r="C14" s="35"/>
      <c r="D14" s="35"/>
      <c r="E14" s="35"/>
      <c r="F14" s="35"/>
      <c r="G14" s="36">
        <f>(Table1357913[[#This Row],[Out2]]-Table1357913[[#This Row],[In2]])+(Table1357913[[#This Row],[Out]]-Table1357913[[#This Row],[In]])</f>
        <v>0</v>
      </c>
    </row>
    <row r="15" spans="1:15" s="3" customFormat="1" ht="20.100000000000001" customHeight="1" x14ac:dyDescent="0.2">
      <c r="A15" s="4" t="s">
        <v>10</v>
      </c>
      <c r="B15" s="25">
        <f>IF($G$8="","",$G$8+2)</f>
        <v>42874</v>
      </c>
      <c r="C15" s="35"/>
      <c r="D15" s="35"/>
      <c r="E15" s="35"/>
      <c r="F15" s="35"/>
      <c r="G15" s="36">
        <f>(Table1357913[[#This Row],[Out2]]-Table1357913[[#This Row],[In2]])+(Table1357913[[#This Row],[Out]]-Table1357913[[#This Row],[In]])</f>
        <v>0</v>
      </c>
    </row>
    <row r="16" spans="1:15" s="3" customFormat="1" ht="20.100000000000001" customHeight="1" x14ac:dyDescent="0.2">
      <c r="A16" s="4" t="s">
        <v>4</v>
      </c>
      <c r="B16" s="25">
        <f>IF($G$8="","",$G$8+3)</f>
        <v>42875</v>
      </c>
      <c r="C16" s="35"/>
      <c r="D16" s="35"/>
      <c r="E16" s="35"/>
      <c r="F16" s="35"/>
      <c r="G16" s="36">
        <f>(Table1357913[[#This Row],[Out2]]-Table1357913[[#This Row],[In2]])+(Table1357913[[#This Row],[Out]]-Table1357913[[#This Row],[In]])</f>
        <v>0</v>
      </c>
    </row>
    <row r="17" spans="1:7" s="3" customFormat="1" ht="20.100000000000001" customHeight="1" x14ac:dyDescent="0.2">
      <c r="A17" s="4" t="s">
        <v>5</v>
      </c>
      <c r="B17" s="25">
        <f>IF($G$8="","",$G$8+4)</f>
        <v>42876</v>
      </c>
      <c r="C17" s="35"/>
      <c r="D17" s="35"/>
      <c r="E17" s="35"/>
      <c r="F17" s="35"/>
      <c r="G17" s="36">
        <f>(Table1357913[[#This Row],[Out2]]-Table1357913[[#This Row],[In2]])+(Table1357913[[#This Row],[Out]]-Table1357913[[#This Row],[In]])</f>
        <v>0</v>
      </c>
    </row>
    <row r="18" spans="1:7" s="3" customFormat="1" ht="20.100000000000001" customHeight="1" x14ac:dyDescent="0.2">
      <c r="A18" s="4" t="s">
        <v>6</v>
      </c>
      <c r="B18" s="25">
        <f>IF($G$8="","",$G$8+5)</f>
        <v>42877</v>
      </c>
      <c r="C18" s="35"/>
      <c r="D18" s="35"/>
      <c r="E18" s="35"/>
      <c r="F18" s="35"/>
      <c r="G18" s="36">
        <f>(Table1357913[[#This Row],[Out2]]-Table1357913[[#This Row],[In2]])+(Table1357913[[#This Row],[Out]]-Table1357913[[#This Row],[In]])</f>
        <v>0</v>
      </c>
    </row>
    <row r="19" spans="1:7" s="3" customFormat="1" ht="20.100000000000001" customHeight="1" x14ac:dyDescent="0.2">
      <c r="A19" s="4" t="s">
        <v>7</v>
      </c>
      <c r="B19" s="25">
        <f>IF($G$8="","",$G$8+6)</f>
        <v>42878</v>
      </c>
      <c r="C19" s="35"/>
      <c r="D19" s="35"/>
      <c r="E19" s="35"/>
      <c r="F19" s="35"/>
      <c r="G19" s="36">
        <f>(Table1357913[[#This Row],[Out2]]-Table1357913[[#This Row],[In2]])+(Table1357913[[#This Row],[Out]]-Table1357913[[#This Row],[In]])</f>
        <v>0</v>
      </c>
    </row>
    <row r="20" spans="1:7" s="3" customFormat="1" ht="20.100000000000001" customHeight="1" x14ac:dyDescent="0.2">
      <c r="A20" s="4" t="s">
        <v>8</v>
      </c>
      <c r="B20" s="25">
        <f>IF($G$8="","",$G$8+7)</f>
        <v>42879</v>
      </c>
      <c r="C20" s="35"/>
      <c r="D20" s="35"/>
      <c r="E20" s="35"/>
      <c r="F20" s="35"/>
      <c r="G20" s="36">
        <f>(Table1357913[[#This Row],[Out2]]-Table1357913[[#This Row],[In2]])+(Table1357913[[#This Row],[Out]]-Table1357913[[#This Row],[In]])</f>
        <v>0</v>
      </c>
    </row>
    <row r="21" spans="1:7" s="3" customFormat="1" ht="20.100000000000001" customHeight="1" x14ac:dyDescent="0.2">
      <c r="A21" s="4" t="s">
        <v>9</v>
      </c>
      <c r="B21" s="25">
        <f>IF($G$8="","",$G$8+8)</f>
        <v>42880</v>
      </c>
      <c r="C21" s="35"/>
      <c r="D21" s="35"/>
      <c r="E21" s="35"/>
      <c r="F21" s="35"/>
      <c r="G21" s="36">
        <f>(Table1357913[[#This Row],[Out2]]-Table1357913[[#This Row],[In2]])+(Table1357913[[#This Row],[Out]]-Table1357913[[#This Row],[In]])</f>
        <v>0</v>
      </c>
    </row>
    <row r="22" spans="1:7" s="3" customFormat="1" ht="20.100000000000001" customHeight="1" x14ac:dyDescent="0.2">
      <c r="A22" s="4" t="s">
        <v>10</v>
      </c>
      <c r="B22" s="25">
        <f>IF($G$8="","",$G$8+9)</f>
        <v>42881</v>
      </c>
      <c r="C22" s="35"/>
      <c r="D22" s="35"/>
      <c r="E22" s="35"/>
      <c r="F22" s="35"/>
      <c r="G22" s="36">
        <f>(Table1357913[[#This Row],[Out2]]-Table1357913[[#This Row],[In2]])+(Table1357913[[#This Row],[Out]]-Table1357913[[#This Row],[In]])</f>
        <v>0</v>
      </c>
    </row>
    <row r="23" spans="1:7" s="3" customFormat="1" ht="20.100000000000001" customHeight="1" x14ac:dyDescent="0.2">
      <c r="A23" s="4" t="s">
        <v>4</v>
      </c>
      <c r="B23" s="25">
        <f>IF($G$8="","",$G$8+10)</f>
        <v>42882</v>
      </c>
      <c r="C23" s="35"/>
      <c r="D23" s="35"/>
      <c r="E23" s="35"/>
      <c r="F23" s="35"/>
      <c r="G23" s="36">
        <f>(Table1357913[[#This Row],[Out2]]-Table1357913[[#This Row],[In2]])+(Table1357913[[#This Row],[Out]]-Table1357913[[#This Row],[In]])</f>
        <v>0</v>
      </c>
    </row>
    <row r="24" spans="1:7" s="3" customFormat="1" ht="20.100000000000001" customHeight="1" x14ac:dyDescent="0.2">
      <c r="A24" s="4" t="s">
        <v>5</v>
      </c>
      <c r="B24" s="25">
        <f>IF($G$8="","",$G$8+11)</f>
        <v>42883</v>
      </c>
      <c r="C24" s="35"/>
      <c r="D24" s="35"/>
      <c r="E24" s="35"/>
      <c r="F24" s="35"/>
      <c r="G24" s="36">
        <f>(Table1357913[[#This Row],[Out2]]-Table1357913[[#This Row],[In2]])+(Table1357913[[#This Row],[Out]]-Table1357913[[#This Row],[In]])</f>
        <v>0</v>
      </c>
    </row>
    <row r="25" spans="1:7" s="3" customFormat="1" ht="20.100000000000001" customHeight="1" x14ac:dyDescent="0.2">
      <c r="A25" s="4" t="s">
        <v>6</v>
      </c>
      <c r="B25" s="25">
        <f>IF($G$8="","",$G$8+12)</f>
        <v>42884</v>
      </c>
      <c r="C25" s="35"/>
      <c r="D25" s="35"/>
      <c r="E25" s="35"/>
      <c r="F25" s="35"/>
      <c r="G25" s="36">
        <f>(Table1357913[[#This Row],[Out2]]-Table1357913[[#This Row],[In2]])+(Table1357913[[#This Row],[Out]]-Table1357913[[#This Row],[In]])</f>
        <v>0</v>
      </c>
    </row>
    <row r="26" spans="1:7" s="3" customFormat="1" ht="20.100000000000001" customHeight="1" x14ac:dyDescent="0.2">
      <c r="A26" s="4" t="s">
        <v>7</v>
      </c>
      <c r="B26" s="25">
        <f>IF($G$8="","",$G$8+13)</f>
        <v>42885</v>
      </c>
      <c r="C26" s="35"/>
      <c r="D26" s="35"/>
      <c r="E26" s="35"/>
      <c r="F26" s="35"/>
      <c r="G26" s="36">
        <f>(Table1357913[[#This Row],[Out2]]-Table1357913[[#This Row],[In2]])+(Table1357913[[#This Row],[Out]]-Table1357913[[#This Row],[In]])</f>
        <v>0</v>
      </c>
    </row>
    <row r="27" spans="1:7" s="3" customFormat="1" ht="20.100000000000001" customHeight="1" x14ac:dyDescent="0.2">
      <c r="A27" s="4" t="s">
        <v>8</v>
      </c>
      <c r="B27" s="25">
        <f>IF($G$8="","",$G$8+14)</f>
        <v>42886</v>
      </c>
      <c r="C27" s="35"/>
      <c r="D27" s="35"/>
      <c r="E27" s="35"/>
      <c r="F27" s="35"/>
      <c r="G27" s="36">
        <f>(Table1357913[[#This Row],[Out2]]-Table1357913[[#This Row],[In2]])+(Table1357913[[#This Row],[Out]]-Table1357913[[#This Row],[In]])</f>
        <v>0</v>
      </c>
    </row>
    <row r="28" spans="1:7" s="3" customFormat="1" ht="20.100000000000001" customHeight="1" thickBot="1" x14ac:dyDescent="0.25">
      <c r="A28" s="27"/>
      <c r="B28" s="28" t="s">
        <v>3</v>
      </c>
      <c r="C28" s="29"/>
      <c r="D28" s="29"/>
      <c r="E28" s="29"/>
      <c r="F28" s="29"/>
      <c r="G28" s="36">
        <f>SUBTOTAL(109,Table1357913[Total])</f>
        <v>0</v>
      </c>
    </row>
    <row r="31" spans="1:7" x14ac:dyDescent="0.2">
      <c r="A31" s="15"/>
      <c r="B31" s="15"/>
      <c r="C31" s="15"/>
      <c r="D31" s="15"/>
      <c r="E31" s="15"/>
      <c r="F31" s="15"/>
      <c r="G31" s="15"/>
    </row>
    <row r="32" spans="1:7" ht="33" x14ac:dyDescent="0.6">
      <c r="A32" s="31"/>
      <c r="B32" s="20"/>
      <c r="C32" s="20"/>
      <c r="D32" s="20"/>
      <c r="E32" s="21"/>
      <c r="F32" s="30"/>
      <c r="G32" s="20"/>
    </row>
    <row r="33" spans="1:7" s="12" customFormat="1" ht="27.95" customHeight="1" x14ac:dyDescent="0.2">
      <c r="A33" s="50" t="s">
        <v>26</v>
      </c>
      <c r="B33" s="50"/>
      <c r="C33" s="22"/>
      <c r="D33" s="22"/>
      <c r="E33" s="23"/>
      <c r="F33" s="32" t="s">
        <v>13</v>
      </c>
      <c r="G33" s="22"/>
    </row>
    <row r="34" spans="1:7" s="12" customFormat="1" ht="20.100000000000001" customHeight="1" x14ac:dyDescent="0.2">
      <c r="A34" s="51" t="s">
        <v>27</v>
      </c>
      <c r="B34" s="51"/>
      <c r="C34" s="24"/>
      <c r="D34" s="24"/>
      <c r="E34" s="23"/>
      <c r="F34" s="33" t="s">
        <v>13</v>
      </c>
      <c r="G34" s="24"/>
    </row>
  </sheetData>
  <mergeCells count="13">
    <mergeCell ref="A9:B9"/>
    <mergeCell ref="C9:D9"/>
    <mergeCell ref="E9:F9"/>
    <mergeCell ref="A33:B33"/>
    <mergeCell ref="A34:B34"/>
    <mergeCell ref="A8:B8"/>
    <mergeCell ref="C8:D8"/>
    <mergeCell ref="E8:F8"/>
    <mergeCell ref="A1:G1"/>
    <mergeCell ref="A2:E2"/>
    <mergeCell ref="A7:B7"/>
    <mergeCell ref="C7:D7"/>
    <mergeCell ref="F7:G7"/>
  </mergeCells>
  <hyperlinks>
    <hyperlink ref="C8" r:id="rId1" display="vblankenship78@gmail.com"/>
  </hyperlinks>
  <printOptions horizontalCentered="1"/>
  <pageMargins left="0.5" right="0.5" top="0.75" bottom="0.75" header="0.5" footer="0"/>
  <pageSetup scale="87" orientation="portrait" r:id="rId2"/>
  <headerFooter alignWithMargins="0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6"/>
    <pageSetUpPr fitToPage="1"/>
  </sheetPr>
  <dimension ref="A1:O34"/>
  <sheetViews>
    <sheetView showGridLines="0" showZeros="0" workbookViewId="0">
      <selection activeCell="C13" sqref="C13:F16"/>
    </sheetView>
  </sheetViews>
  <sheetFormatPr defaultRowHeight="12.75" x14ac:dyDescent="0.2"/>
  <cols>
    <col min="1" max="1" width="14.140625" customWidth="1"/>
    <col min="2" max="7" width="16.7109375" customWidth="1"/>
    <col min="8" max="10" width="9.28515625" customWidth="1"/>
    <col min="11" max="11" width="14.28515625" customWidth="1"/>
  </cols>
  <sheetData>
    <row r="1" spans="1:15" ht="31.35" customHeight="1" x14ac:dyDescent="0.2">
      <c r="A1" s="46" t="s">
        <v>16</v>
      </c>
      <c r="B1" s="47"/>
      <c r="C1" s="47"/>
      <c r="D1" s="47"/>
      <c r="E1" s="47"/>
      <c r="F1" s="47"/>
      <c r="G1" s="47"/>
      <c r="H1" s="9"/>
      <c r="I1" s="9"/>
      <c r="J1" s="9"/>
      <c r="K1" s="9"/>
      <c r="L1" s="9"/>
      <c r="M1" s="9"/>
      <c r="N1" s="10"/>
      <c r="O1" s="9"/>
    </row>
    <row r="2" spans="1:15" s="8" customFormat="1" ht="24.75" customHeight="1" x14ac:dyDescent="0.2">
      <c r="A2" s="48" t="s">
        <v>17</v>
      </c>
      <c r="B2" s="48"/>
      <c r="C2" s="48"/>
      <c r="D2" s="48"/>
      <c r="E2" s="48"/>
      <c r="F2" s="40"/>
      <c r="G2" s="41" t="s">
        <v>28</v>
      </c>
      <c r="H2" s="11"/>
      <c r="I2" s="11"/>
      <c r="J2" s="11"/>
      <c r="K2" s="11"/>
      <c r="L2" s="11"/>
      <c r="M2" s="11"/>
      <c r="N2" s="11"/>
    </row>
    <row r="3" spans="1:15" s="2" customFormat="1" ht="12" customHeight="1" x14ac:dyDescent="0.2">
      <c r="A3" s="16"/>
      <c r="B3" s="16"/>
      <c r="C3" s="16"/>
      <c r="D3" s="18"/>
      <c r="E3" s="18"/>
      <c r="F3" s="18"/>
      <c r="G3" s="18"/>
    </row>
    <row r="4" spans="1:15" s="2" customFormat="1" ht="12" customHeight="1" x14ac:dyDescent="0.2">
      <c r="A4" s="16"/>
      <c r="B4" s="16"/>
      <c r="C4" s="16"/>
      <c r="D4" s="18"/>
      <c r="E4" s="18"/>
      <c r="F4" s="18"/>
      <c r="G4" s="18"/>
    </row>
    <row r="5" spans="1:15" s="2" customFormat="1" ht="12" customHeight="1" x14ac:dyDescent="0.2">
      <c r="A5" s="16"/>
      <c r="B5" s="16"/>
      <c r="C5" s="16"/>
      <c r="D5" s="18"/>
      <c r="E5" s="18"/>
      <c r="F5" s="18"/>
      <c r="G5" s="18"/>
    </row>
    <row r="6" spans="1:15" s="3" customFormat="1" ht="12" customHeight="1" x14ac:dyDescent="0.2">
      <c r="A6" s="19"/>
      <c r="B6" s="19"/>
      <c r="C6" s="19"/>
      <c r="D6" s="17"/>
      <c r="E6" s="17"/>
      <c r="F6" s="19"/>
      <c r="G6" s="19"/>
    </row>
    <row r="7" spans="1:15" s="3" customFormat="1" ht="20.100000000000001" customHeight="1" x14ac:dyDescent="0.2">
      <c r="A7" s="42" t="s">
        <v>15</v>
      </c>
      <c r="B7" s="43"/>
      <c r="C7" s="49" t="s">
        <v>18</v>
      </c>
      <c r="D7" s="45"/>
      <c r="E7" s="34" t="s">
        <v>1</v>
      </c>
      <c r="F7" s="49" t="s">
        <v>21</v>
      </c>
      <c r="G7" s="45"/>
      <c r="J7" s="6"/>
      <c r="K7" s="6"/>
    </row>
    <row r="8" spans="1:15" s="3" customFormat="1" ht="20.100000000000001" customHeight="1" x14ac:dyDescent="0.2">
      <c r="A8" s="42" t="s">
        <v>14</v>
      </c>
      <c r="B8" s="43"/>
      <c r="C8" s="44" t="s">
        <v>19</v>
      </c>
      <c r="D8" s="45"/>
      <c r="E8" s="42" t="s">
        <v>11</v>
      </c>
      <c r="F8" s="43"/>
      <c r="G8" s="26">
        <v>42887</v>
      </c>
    </row>
    <row r="9" spans="1:15" ht="20.100000000000001" customHeight="1" x14ac:dyDescent="0.2">
      <c r="A9" s="42" t="s">
        <v>0</v>
      </c>
      <c r="B9" s="43"/>
      <c r="C9" s="49" t="s">
        <v>20</v>
      </c>
      <c r="D9" s="45"/>
      <c r="E9" s="42" t="s">
        <v>12</v>
      </c>
      <c r="F9" s="43"/>
      <c r="G9" s="26">
        <v>42901</v>
      </c>
    </row>
    <row r="10" spans="1:15" ht="14.1" customHeight="1" x14ac:dyDescent="0.2">
      <c r="A10" s="13"/>
      <c r="B10" s="13"/>
      <c r="C10" s="14"/>
      <c r="D10" s="13"/>
      <c r="E10" s="13"/>
      <c r="F10" s="14"/>
      <c r="G10" s="14"/>
    </row>
    <row r="11" spans="1:15" x14ac:dyDescent="0.2">
      <c r="A11" s="1"/>
      <c r="B11" s="1"/>
      <c r="C11" s="1"/>
      <c r="D11" s="1"/>
      <c r="E11" s="1"/>
      <c r="F11" s="1"/>
      <c r="G11" s="1"/>
    </row>
    <row r="12" spans="1:15" s="3" customFormat="1" ht="20.100000000000001" customHeight="1" x14ac:dyDescent="0.2">
      <c r="A12" s="5" t="s">
        <v>2</v>
      </c>
      <c r="B12" s="5" t="s">
        <v>13</v>
      </c>
      <c r="C12" s="7" t="s">
        <v>22</v>
      </c>
      <c r="D12" s="5" t="s">
        <v>23</v>
      </c>
      <c r="E12" s="5" t="s">
        <v>24</v>
      </c>
      <c r="F12" s="5" t="s">
        <v>25</v>
      </c>
      <c r="G12" s="5" t="s">
        <v>3</v>
      </c>
    </row>
    <row r="13" spans="1:15" s="3" customFormat="1" ht="20.100000000000001" customHeight="1" x14ac:dyDescent="0.2">
      <c r="A13" s="4" t="s">
        <v>9</v>
      </c>
      <c r="B13" s="25">
        <f>IF($G$8="","",$G$8)</f>
        <v>42887</v>
      </c>
      <c r="C13" s="35"/>
      <c r="D13" s="35"/>
      <c r="E13" s="35"/>
      <c r="F13" s="35"/>
      <c r="G13" s="36">
        <f>(Table14681014[[#This Row],[Out2]]-Table14681014[[#This Row],[In2]])+(Table14681014[[#This Row],[Out]]-Table14681014[[#This Row],[In]])</f>
        <v>0</v>
      </c>
    </row>
    <row r="14" spans="1:15" s="3" customFormat="1" ht="20.100000000000001" customHeight="1" x14ac:dyDescent="0.2">
      <c r="A14" s="4" t="s">
        <v>10</v>
      </c>
      <c r="B14" s="25">
        <f>IF($G$8="","",$G$8+1)</f>
        <v>42888</v>
      </c>
      <c r="C14" s="35"/>
      <c r="D14" s="35"/>
      <c r="E14" s="35"/>
      <c r="F14" s="35"/>
      <c r="G14" s="36">
        <f>(Table14681014[[#This Row],[Out2]]-Table14681014[[#This Row],[In2]])+(Table14681014[[#This Row],[Out]]-Table14681014[[#This Row],[In]])</f>
        <v>0</v>
      </c>
    </row>
    <row r="15" spans="1:15" s="3" customFormat="1" ht="20.100000000000001" customHeight="1" x14ac:dyDescent="0.2">
      <c r="A15" s="4" t="s">
        <v>4</v>
      </c>
      <c r="B15" s="25">
        <f>IF($G$8="","",$G$8+2)</f>
        <v>42889</v>
      </c>
      <c r="C15" s="35"/>
      <c r="D15" s="35"/>
      <c r="E15" s="35"/>
      <c r="F15" s="35"/>
      <c r="G15" s="36">
        <f>(Table14681014[[#This Row],[Out2]]-Table14681014[[#This Row],[In2]])+(Table14681014[[#This Row],[Out]]-Table14681014[[#This Row],[In]])</f>
        <v>0</v>
      </c>
    </row>
    <row r="16" spans="1:15" s="3" customFormat="1" ht="20.100000000000001" customHeight="1" x14ac:dyDescent="0.2">
      <c r="A16" s="4" t="s">
        <v>5</v>
      </c>
      <c r="B16" s="25">
        <f>IF($G$8="","",$G$8+3)</f>
        <v>42890</v>
      </c>
      <c r="C16" s="35"/>
      <c r="D16" s="35"/>
      <c r="E16" s="35"/>
      <c r="F16" s="35"/>
      <c r="G16" s="36">
        <f>(Table14681014[[#This Row],[Out2]]-Table14681014[[#This Row],[In2]])+(Table14681014[[#This Row],[Out]]-Table14681014[[#This Row],[In]])</f>
        <v>0</v>
      </c>
    </row>
    <row r="17" spans="1:7" s="3" customFormat="1" ht="20.100000000000001" customHeight="1" x14ac:dyDescent="0.2">
      <c r="A17" s="4" t="s">
        <v>6</v>
      </c>
      <c r="B17" s="25">
        <f>IF($G$8="","",$G$8+4)</f>
        <v>42891</v>
      </c>
      <c r="C17" s="35"/>
      <c r="D17" s="35"/>
      <c r="E17" s="35"/>
      <c r="F17" s="35"/>
      <c r="G17" s="36">
        <f>(Table14681014[[#This Row],[Out2]]-Table14681014[[#This Row],[In2]])+(Table14681014[[#This Row],[Out]]-Table14681014[[#This Row],[In]])</f>
        <v>0</v>
      </c>
    </row>
    <row r="18" spans="1:7" s="3" customFormat="1" ht="20.100000000000001" customHeight="1" x14ac:dyDescent="0.2">
      <c r="A18" s="4" t="s">
        <v>7</v>
      </c>
      <c r="B18" s="25">
        <f>IF($G$8="","",$G$8+5)</f>
        <v>42892</v>
      </c>
      <c r="C18" s="35"/>
      <c r="D18" s="35"/>
      <c r="E18" s="35"/>
      <c r="F18" s="35"/>
      <c r="G18" s="36">
        <f>(Table14681014[[#This Row],[Out2]]-Table14681014[[#This Row],[In2]])+(Table14681014[[#This Row],[Out]]-Table14681014[[#This Row],[In]])</f>
        <v>0</v>
      </c>
    </row>
    <row r="19" spans="1:7" s="3" customFormat="1" ht="20.100000000000001" customHeight="1" x14ac:dyDescent="0.2">
      <c r="A19" s="4" t="s">
        <v>8</v>
      </c>
      <c r="B19" s="25">
        <f>IF($G$8="","",$G$8+6)</f>
        <v>42893</v>
      </c>
      <c r="C19" s="35"/>
      <c r="D19" s="35"/>
      <c r="E19" s="35"/>
      <c r="F19" s="35"/>
      <c r="G19" s="36">
        <f>(Table14681014[[#This Row],[Out2]]-Table14681014[[#This Row],[In2]])+(Table14681014[[#This Row],[Out]]-Table14681014[[#This Row],[In]])</f>
        <v>0</v>
      </c>
    </row>
    <row r="20" spans="1:7" s="3" customFormat="1" ht="20.100000000000001" customHeight="1" x14ac:dyDescent="0.2">
      <c r="A20" s="4" t="s">
        <v>9</v>
      </c>
      <c r="B20" s="25">
        <f>IF($G$8="","",$G$8+7)</f>
        <v>42894</v>
      </c>
      <c r="C20" s="35"/>
      <c r="D20" s="35"/>
      <c r="E20" s="35"/>
      <c r="F20" s="35"/>
      <c r="G20" s="36">
        <f>(Table14681014[[#This Row],[Out2]]-Table14681014[[#This Row],[In2]])+(Table14681014[[#This Row],[Out]]-Table14681014[[#This Row],[In]])</f>
        <v>0</v>
      </c>
    </row>
    <row r="21" spans="1:7" s="3" customFormat="1" ht="20.100000000000001" customHeight="1" x14ac:dyDescent="0.2">
      <c r="A21" s="4" t="s">
        <v>10</v>
      </c>
      <c r="B21" s="25">
        <f>IF($G$8="","",$G$8+8)</f>
        <v>42895</v>
      </c>
      <c r="C21" s="35"/>
      <c r="D21" s="35"/>
      <c r="E21" s="35"/>
      <c r="F21" s="35"/>
      <c r="G21" s="36">
        <f>(Table14681014[[#This Row],[Out2]]-Table14681014[[#This Row],[In2]])+(Table14681014[[#This Row],[Out]]-Table14681014[[#This Row],[In]])</f>
        <v>0</v>
      </c>
    </row>
    <row r="22" spans="1:7" s="3" customFormat="1" ht="20.100000000000001" customHeight="1" x14ac:dyDescent="0.2">
      <c r="A22" s="4" t="s">
        <v>4</v>
      </c>
      <c r="B22" s="25">
        <f>IF($G$8="","",$G$8+9)</f>
        <v>42896</v>
      </c>
      <c r="C22" s="35"/>
      <c r="D22" s="35"/>
      <c r="E22" s="35"/>
      <c r="F22" s="35"/>
      <c r="G22" s="36">
        <f>(Table14681014[[#This Row],[Out2]]-Table14681014[[#This Row],[In2]])+(Table14681014[[#This Row],[Out]]-Table14681014[[#This Row],[In]])</f>
        <v>0</v>
      </c>
    </row>
    <row r="23" spans="1:7" s="3" customFormat="1" ht="20.100000000000001" customHeight="1" x14ac:dyDescent="0.2">
      <c r="A23" s="4" t="s">
        <v>5</v>
      </c>
      <c r="B23" s="37">
        <f>IF($G$8="","",$G$8+10)</f>
        <v>42897</v>
      </c>
      <c r="C23" s="38"/>
      <c r="D23" s="38"/>
      <c r="E23" s="38"/>
      <c r="F23" s="38"/>
      <c r="G23" s="39">
        <f>(Table14681014[[#This Row],[Out2]]-Table14681014[[#This Row],[In2]])+(Table14681014[[#This Row],[Out]]-Table14681014[[#This Row],[In]])</f>
        <v>0</v>
      </c>
    </row>
    <row r="24" spans="1:7" s="3" customFormat="1" ht="20.100000000000001" customHeight="1" x14ac:dyDescent="0.2">
      <c r="A24" s="4" t="s">
        <v>6</v>
      </c>
      <c r="B24" s="25">
        <f>IF($G$8="","",$G$8+11)</f>
        <v>42898</v>
      </c>
      <c r="C24" s="35"/>
      <c r="D24" s="35"/>
      <c r="E24" s="35"/>
      <c r="F24" s="35"/>
      <c r="G24" s="36">
        <f>(Table14681014[[#This Row],[Out2]]-Table14681014[[#This Row],[In2]])+(Table14681014[[#This Row],[Out]]-Table14681014[[#This Row],[In]])</f>
        <v>0</v>
      </c>
    </row>
    <row r="25" spans="1:7" s="3" customFormat="1" ht="20.100000000000001" customHeight="1" x14ac:dyDescent="0.2">
      <c r="A25" s="4" t="s">
        <v>7</v>
      </c>
      <c r="B25" s="25">
        <f>IF($G$8="","",$G$8+12)</f>
        <v>42899</v>
      </c>
      <c r="C25" s="35"/>
      <c r="D25" s="35"/>
      <c r="E25" s="35"/>
      <c r="F25" s="35"/>
      <c r="G25" s="36">
        <f>(Table14681014[[#This Row],[Out2]]-Table14681014[[#This Row],[In2]])+(Table14681014[[#This Row],[Out]]-Table14681014[[#This Row],[In]])</f>
        <v>0</v>
      </c>
    </row>
    <row r="26" spans="1:7" s="3" customFormat="1" ht="20.100000000000001" customHeight="1" x14ac:dyDescent="0.2">
      <c r="A26" s="4" t="s">
        <v>8</v>
      </c>
      <c r="B26" s="25">
        <f>IF($G$8="","",$G$8+13)</f>
        <v>42900</v>
      </c>
      <c r="C26" s="35"/>
      <c r="D26" s="35"/>
      <c r="E26" s="35"/>
      <c r="F26" s="35"/>
      <c r="G26" s="36">
        <f>(Table14681014[[#This Row],[Out2]]-Table14681014[[#This Row],[In2]])+(Table14681014[[#This Row],[Out]]-Table14681014[[#This Row],[In]])</f>
        <v>0</v>
      </c>
    </row>
    <row r="27" spans="1:7" s="3" customFormat="1" ht="20.100000000000001" customHeight="1" x14ac:dyDescent="0.2">
      <c r="A27" s="4" t="s">
        <v>9</v>
      </c>
      <c r="B27" s="25">
        <f>IF($G$8="","",$G$8+14)</f>
        <v>42901</v>
      </c>
      <c r="C27" s="35"/>
      <c r="D27" s="35"/>
      <c r="E27" s="35"/>
      <c r="F27" s="35"/>
      <c r="G27" s="36">
        <f>(Table14681014[[#This Row],[Out2]]-Table14681014[[#This Row],[In2]])+(Table14681014[[#This Row],[Out]]-Table14681014[[#This Row],[In]])</f>
        <v>0</v>
      </c>
    </row>
    <row r="28" spans="1:7" s="3" customFormat="1" ht="20.100000000000001" customHeight="1" thickBot="1" x14ac:dyDescent="0.25">
      <c r="A28" s="27"/>
      <c r="B28" s="28" t="s">
        <v>3</v>
      </c>
      <c r="C28" s="29"/>
      <c r="D28" s="29"/>
      <c r="E28" s="29"/>
      <c r="F28" s="29"/>
      <c r="G28" s="36">
        <f>SUBTOTAL(109,Table14681014[Total])</f>
        <v>0</v>
      </c>
    </row>
    <row r="31" spans="1:7" x14ac:dyDescent="0.2">
      <c r="A31" s="15"/>
      <c r="B31" s="15"/>
      <c r="C31" s="15"/>
      <c r="D31" s="15"/>
      <c r="E31" s="15"/>
      <c r="F31" s="15"/>
      <c r="G31" s="15"/>
    </row>
    <row r="32" spans="1:7" ht="33" x14ac:dyDescent="0.6">
      <c r="A32" s="31"/>
      <c r="B32" s="20"/>
      <c r="C32" s="20"/>
      <c r="D32" s="20"/>
      <c r="E32" s="21"/>
      <c r="F32" s="30"/>
      <c r="G32" s="20"/>
    </row>
    <row r="33" spans="1:7" s="12" customFormat="1" ht="27.95" customHeight="1" x14ac:dyDescent="0.2">
      <c r="A33" s="50" t="s">
        <v>26</v>
      </c>
      <c r="B33" s="50"/>
      <c r="C33" s="22"/>
      <c r="D33" s="22"/>
      <c r="E33" s="23"/>
      <c r="F33" s="32" t="s">
        <v>13</v>
      </c>
      <c r="G33" s="22"/>
    </row>
    <row r="34" spans="1:7" s="12" customFormat="1" ht="20.100000000000001" customHeight="1" x14ac:dyDescent="0.2">
      <c r="A34" s="51" t="s">
        <v>27</v>
      </c>
      <c r="B34" s="51"/>
      <c r="C34" s="24"/>
      <c r="D34" s="24"/>
      <c r="E34" s="23"/>
      <c r="F34" s="33" t="s">
        <v>13</v>
      </c>
      <c r="G34" s="24"/>
    </row>
  </sheetData>
  <mergeCells count="13">
    <mergeCell ref="A9:B9"/>
    <mergeCell ref="C9:D9"/>
    <mergeCell ref="E9:F9"/>
    <mergeCell ref="A33:B33"/>
    <mergeCell ref="A34:B34"/>
    <mergeCell ref="A8:B8"/>
    <mergeCell ref="C8:D8"/>
    <mergeCell ref="E8:F8"/>
    <mergeCell ref="A1:G1"/>
    <mergeCell ref="A2:E2"/>
    <mergeCell ref="A7:B7"/>
    <mergeCell ref="C7:D7"/>
    <mergeCell ref="F7:G7"/>
  </mergeCells>
  <hyperlinks>
    <hyperlink ref="C8" r:id="rId1" display="vblankenship78@gmail.com"/>
  </hyperlinks>
  <printOptions horizontalCentered="1"/>
  <pageMargins left="0.5" right="0.5" top="0.75" bottom="0.75" header="0.5" footer="0"/>
  <pageSetup scale="87" orientation="portrait" r:id="rId2"/>
  <headerFooter alignWithMargins="0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6"/>
    <pageSetUpPr fitToPage="1"/>
  </sheetPr>
  <dimension ref="A1:O34"/>
  <sheetViews>
    <sheetView showGridLines="0" showZeros="0" workbookViewId="0">
      <selection activeCell="C13" sqref="C13:F16"/>
    </sheetView>
  </sheetViews>
  <sheetFormatPr defaultRowHeight="12.75" x14ac:dyDescent="0.2"/>
  <cols>
    <col min="1" max="1" width="14.140625" customWidth="1"/>
    <col min="2" max="7" width="16.7109375" customWidth="1"/>
    <col min="8" max="10" width="9.28515625" customWidth="1"/>
    <col min="11" max="11" width="14.28515625" customWidth="1"/>
  </cols>
  <sheetData>
    <row r="1" spans="1:15" ht="31.35" customHeight="1" x14ac:dyDescent="0.2">
      <c r="A1" s="46" t="s">
        <v>16</v>
      </c>
      <c r="B1" s="47"/>
      <c r="C1" s="47"/>
      <c r="D1" s="47"/>
      <c r="E1" s="47"/>
      <c r="F1" s="47"/>
      <c r="G1" s="47"/>
      <c r="H1" s="9"/>
      <c r="I1" s="9"/>
      <c r="J1" s="9"/>
      <c r="K1" s="9"/>
      <c r="L1" s="9"/>
      <c r="M1" s="9"/>
      <c r="N1" s="10"/>
      <c r="O1" s="9"/>
    </row>
    <row r="2" spans="1:15" s="8" customFormat="1" ht="24.75" customHeight="1" x14ac:dyDescent="0.2">
      <c r="A2" s="48" t="s">
        <v>17</v>
      </c>
      <c r="B2" s="48"/>
      <c r="C2" s="48"/>
      <c r="D2" s="48"/>
      <c r="E2" s="48"/>
      <c r="F2" s="40"/>
      <c r="G2" s="41" t="s">
        <v>28</v>
      </c>
      <c r="H2" s="11"/>
      <c r="I2" s="11"/>
      <c r="J2" s="11"/>
      <c r="K2" s="11"/>
      <c r="L2" s="11"/>
      <c r="M2" s="11"/>
      <c r="N2" s="11"/>
    </row>
    <row r="3" spans="1:15" s="2" customFormat="1" ht="12" customHeight="1" x14ac:dyDescent="0.2">
      <c r="A3" s="16"/>
      <c r="B3" s="16"/>
      <c r="C3" s="16"/>
      <c r="D3" s="18"/>
      <c r="E3" s="18"/>
      <c r="F3" s="18"/>
      <c r="G3" s="18"/>
    </row>
    <row r="4" spans="1:15" s="2" customFormat="1" ht="12" customHeight="1" x14ac:dyDescent="0.2">
      <c r="A4" s="16"/>
      <c r="B4" s="16"/>
      <c r="C4" s="16"/>
      <c r="D4" s="18"/>
      <c r="E4" s="18"/>
      <c r="F4" s="18"/>
      <c r="G4" s="18"/>
    </row>
    <row r="5" spans="1:15" s="2" customFormat="1" ht="12" customHeight="1" x14ac:dyDescent="0.2">
      <c r="A5" s="16"/>
      <c r="B5" s="16"/>
      <c r="C5" s="16"/>
      <c r="D5" s="18"/>
      <c r="E5" s="18"/>
      <c r="F5" s="18"/>
      <c r="G5" s="18"/>
    </row>
    <row r="6" spans="1:15" s="3" customFormat="1" ht="12" customHeight="1" x14ac:dyDescent="0.2">
      <c r="A6" s="19"/>
      <c r="B6" s="19"/>
      <c r="C6" s="19"/>
      <c r="D6" s="17"/>
      <c r="E6" s="17"/>
      <c r="F6" s="19"/>
      <c r="G6" s="19"/>
    </row>
    <row r="7" spans="1:15" s="3" customFormat="1" ht="20.100000000000001" customHeight="1" x14ac:dyDescent="0.2">
      <c r="A7" s="42" t="s">
        <v>15</v>
      </c>
      <c r="B7" s="43"/>
      <c r="C7" s="49" t="s">
        <v>18</v>
      </c>
      <c r="D7" s="45"/>
      <c r="E7" s="34" t="s">
        <v>1</v>
      </c>
      <c r="F7" s="49" t="s">
        <v>21</v>
      </c>
      <c r="G7" s="45"/>
      <c r="J7" s="6"/>
      <c r="K7" s="6"/>
    </row>
    <row r="8" spans="1:15" s="3" customFormat="1" ht="20.100000000000001" customHeight="1" x14ac:dyDescent="0.2">
      <c r="A8" s="42" t="s">
        <v>14</v>
      </c>
      <c r="B8" s="43"/>
      <c r="C8" s="44" t="s">
        <v>19</v>
      </c>
      <c r="D8" s="45"/>
      <c r="E8" s="42" t="s">
        <v>11</v>
      </c>
      <c r="F8" s="43"/>
      <c r="G8" s="26">
        <v>42902</v>
      </c>
    </row>
    <row r="9" spans="1:15" ht="20.100000000000001" customHeight="1" x14ac:dyDescent="0.2">
      <c r="A9" s="42" t="s">
        <v>0</v>
      </c>
      <c r="B9" s="43"/>
      <c r="C9" s="49" t="s">
        <v>20</v>
      </c>
      <c r="D9" s="45"/>
      <c r="E9" s="42" t="s">
        <v>12</v>
      </c>
      <c r="F9" s="43"/>
      <c r="G9" s="26">
        <v>42916</v>
      </c>
    </row>
    <row r="10" spans="1:15" ht="14.1" customHeight="1" x14ac:dyDescent="0.2">
      <c r="A10" s="13"/>
      <c r="B10" s="13"/>
      <c r="C10" s="14"/>
      <c r="D10" s="13"/>
      <c r="E10" s="13"/>
      <c r="F10" s="14"/>
      <c r="G10" s="14"/>
    </row>
    <row r="11" spans="1:15" x14ac:dyDescent="0.2">
      <c r="A11" s="1"/>
      <c r="B11" s="1"/>
      <c r="C11" s="1"/>
      <c r="D11" s="1"/>
      <c r="E11" s="1"/>
      <c r="F11" s="1"/>
      <c r="G11" s="1"/>
    </row>
    <row r="12" spans="1:15" s="3" customFormat="1" ht="20.100000000000001" customHeight="1" x14ac:dyDescent="0.2">
      <c r="A12" s="5" t="s">
        <v>2</v>
      </c>
      <c r="B12" s="5" t="s">
        <v>13</v>
      </c>
      <c r="C12" s="7" t="s">
        <v>22</v>
      </c>
      <c r="D12" s="5" t="s">
        <v>23</v>
      </c>
      <c r="E12" s="5" t="s">
        <v>24</v>
      </c>
      <c r="F12" s="5" t="s">
        <v>25</v>
      </c>
      <c r="G12" s="5" t="s">
        <v>3</v>
      </c>
    </row>
    <row r="13" spans="1:15" s="3" customFormat="1" ht="20.100000000000001" customHeight="1" x14ac:dyDescent="0.2">
      <c r="A13" s="4" t="s">
        <v>10</v>
      </c>
      <c r="B13" s="25">
        <f>IF($G$8="","",$G$8)</f>
        <v>42902</v>
      </c>
      <c r="C13" s="35"/>
      <c r="D13" s="35"/>
      <c r="E13" s="35"/>
      <c r="F13" s="35"/>
      <c r="G13" s="36">
        <f>(Table135791115[[#This Row],[Out2]]-Table135791115[[#This Row],[In2]])+(Table135791115[[#This Row],[Out]]-Table135791115[[#This Row],[In]])</f>
        <v>0</v>
      </c>
    </row>
    <row r="14" spans="1:15" s="3" customFormat="1" ht="20.100000000000001" customHeight="1" x14ac:dyDescent="0.2">
      <c r="A14" s="4" t="s">
        <v>4</v>
      </c>
      <c r="B14" s="25">
        <f>IF($G$8="","",$G$8+1)</f>
        <v>42903</v>
      </c>
      <c r="C14" s="35"/>
      <c r="D14" s="35"/>
      <c r="E14" s="35"/>
      <c r="F14" s="35"/>
      <c r="G14" s="36">
        <f>(Table135791115[[#This Row],[Out2]]-Table135791115[[#This Row],[In2]])+(Table135791115[[#This Row],[Out]]-Table135791115[[#This Row],[In]])</f>
        <v>0</v>
      </c>
    </row>
    <row r="15" spans="1:15" s="3" customFormat="1" ht="20.100000000000001" customHeight="1" x14ac:dyDescent="0.2">
      <c r="A15" s="4" t="s">
        <v>5</v>
      </c>
      <c r="B15" s="25">
        <f>IF($G$8="","",$G$8+2)</f>
        <v>42904</v>
      </c>
      <c r="C15" s="35"/>
      <c r="D15" s="35"/>
      <c r="E15" s="35"/>
      <c r="F15" s="35"/>
      <c r="G15" s="36">
        <f>(Table135791115[[#This Row],[Out2]]-Table135791115[[#This Row],[In2]])+(Table135791115[[#This Row],[Out]]-Table135791115[[#This Row],[In]])</f>
        <v>0</v>
      </c>
    </row>
    <row r="16" spans="1:15" s="3" customFormat="1" ht="20.100000000000001" customHeight="1" x14ac:dyDescent="0.2">
      <c r="A16" s="4" t="s">
        <v>6</v>
      </c>
      <c r="B16" s="25">
        <f>IF($G$8="","",$G$8+3)</f>
        <v>42905</v>
      </c>
      <c r="C16" s="35"/>
      <c r="D16" s="35"/>
      <c r="E16" s="35"/>
      <c r="F16" s="35"/>
      <c r="G16" s="36">
        <f>(Table135791115[[#This Row],[Out2]]-Table135791115[[#This Row],[In2]])+(Table135791115[[#This Row],[Out]]-Table135791115[[#This Row],[In]])</f>
        <v>0</v>
      </c>
    </row>
    <row r="17" spans="1:7" s="3" customFormat="1" ht="20.100000000000001" customHeight="1" x14ac:dyDescent="0.2">
      <c r="A17" s="4" t="s">
        <v>7</v>
      </c>
      <c r="B17" s="25">
        <f>IF($G$8="","",$G$8+4)</f>
        <v>42906</v>
      </c>
      <c r="C17" s="35"/>
      <c r="D17" s="35"/>
      <c r="E17" s="35"/>
      <c r="F17" s="35"/>
      <c r="G17" s="36">
        <f>(Table135791115[[#This Row],[Out2]]-Table135791115[[#This Row],[In2]])+(Table135791115[[#This Row],[Out]]-Table135791115[[#This Row],[In]])</f>
        <v>0</v>
      </c>
    </row>
    <row r="18" spans="1:7" s="3" customFormat="1" ht="20.100000000000001" customHeight="1" x14ac:dyDescent="0.2">
      <c r="A18" s="4" t="s">
        <v>8</v>
      </c>
      <c r="B18" s="25">
        <f>IF($G$8="","",$G$8+5)</f>
        <v>42907</v>
      </c>
      <c r="C18" s="35"/>
      <c r="D18" s="35"/>
      <c r="E18" s="35"/>
      <c r="F18" s="35"/>
      <c r="G18" s="36">
        <f>(Table135791115[[#This Row],[Out2]]-Table135791115[[#This Row],[In2]])+(Table135791115[[#This Row],[Out]]-Table135791115[[#This Row],[In]])</f>
        <v>0</v>
      </c>
    </row>
    <row r="19" spans="1:7" s="3" customFormat="1" ht="20.100000000000001" customHeight="1" x14ac:dyDescent="0.2">
      <c r="A19" s="4" t="s">
        <v>9</v>
      </c>
      <c r="B19" s="25">
        <f>IF($G$8="","",$G$8+6)</f>
        <v>42908</v>
      </c>
      <c r="C19" s="35"/>
      <c r="D19" s="35"/>
      <c r="E19" s="35"/>
      <c r="F19" s="35"/>
      <c r="G19" s="36">
        <f>(Table135791115[[#This Row],[Out2]]-Table135791115[[#This Row],[In2]])+(Table135791115[[#This Row],[Out]]-Table135791115[[#This Row],[In]])</f>
        <v>0</v>
      </c>
    </row>
    <row r="20" spans="1:7" s="3" customFormat="1" ht="20.100000000000001" customHeight="1" x14ac:dyDescent="0.2">
      <c r="A20" s="4" t="s">
        <v>10</v>
      </c>
      <c r="B20" s="25">
        <f>IF($G$8="","",$G$8+7)</f>
        <v>42909</v>
      </c>
      <c r="C20" s="35"/>
      <c r="D20" s="35"/>
      <c r="E20" s="35"/>
      <c r="F20" s="35"/>
      <c r="G20" s="36">
        <f>(Table135791115[[#This Row],[Out2]]-Table135791115[[#This Row],[In2]])+(Table135791115[[#This Row],[Out]]-Table135791115[[#This Row],[In]])</f>
        <v>0</v>
      </c>
    </row>
    <row r="21" spans="1:7" s="3" customFormat="1" ht="20.100000000000001" customHeight="1" x14ac:dyDescent="0.2">
      <c r="A21" s="4" t="s">
        <v>4</v>
      </c>
      <c r="B21" s="25">
        <f>IF($G$8="","",$G$8+8)</f>
        <v>42910</v>
      </c>
      <c r="C21" s="35"/>
      <c r="D21" s="35"/>
      <c r="E21" s="35"/>
      <c r="F21" s="35"/>
      <c r="G21" s="36">
        <f>(Table135791115[[#This Row],[Out2]]-Table135791115[[#This Row],[In2]])+(Table135791115[[#This Row],[Out]]-Table135791115[[#This Row],[In]])</f>
        <v>0</v>
      </c>
    </row>
    <row r="22" spans="1:7" s="3" customFormat="1" ht="20.100000000000001" customHeight="1" x14ac:dyDescent="0.2">
      <c r="A22" s="4" t="s">
        <v>5</v>
      </c>
      <c r="B22" s="25">
        <f>IF($G$8="","",$G$8+9)</f>
        <v>42911</v>
      </c>
      <c r="C22" s="35"/>
      <c r="D22" s="35"/>
      <c r="E22" s="35"/>
      <c r="F22" s="35"/>
      <c r="G22" s="36">
        <f>(Table135791115[[#This Row],[Out2]]-Table135791115[[#This Row],[In2]])+(Table135791115[[#This Row],[Out]]-Table135791115[[#This Row],[In]])</f>
        <v>0</v>
      </c>
    </row>
    <row r="23" spans="1:7" s="3" customFormat="1" ht="20.100000000000001" customHeight="1" x14ac:dyDescent="0.2">
      <c r="A23" s="4" t="s">
        <v>6</v>
      </c>
      <c r="B23" s="25">
        <f>IF($G$8="","",$G$8+10)</f>
        <v>42912</v>
      </c>
      <c r="C23" s="35"/>
      <c r="D23" s="35"/>
      <c r="E23" s="35"/>
      <c r="F23" s="35"/>
      <c r="G23" s="36">
        <f>(Table135791115[[#This Row],[Out2]]-Table135791115[[#This Row],[In2]])+(Table135791115[[#This Row],[Out]]-Table135791115[[#This Row],[In]])</f>
        <v>0</v>
      </c>
    </row>
    <row r="24" spans="1:7" s="3" customFormat="1" ht="20.100000000000001" customHeight="1" x14ac:dyDescent="0.2">
      <c r="A24" s="4" t="s">
        <v>7</v>
      </c>
      <c r="B24" s="25">
        <f>IF($G$8="","",$G$8+11)</f>
        <v>42913</v>
      </c>
      <c r="C24" s="35"/>
      <c r="D24" s="35"/>
      <c r="E24" s="35"/>
      <c r="F24" s="35"/>
      <c r="G24" s="36">
        <f>(Table135791115[[#This Row],[Out2]]-Table135791115[[#This Row],[In2]])+(Table135791115[[#This Row],[Out]]-Table135791115[[#This Row],[In]])</f>
        <v>0</v>
      </c>
    </row>
    <row r="25" spans="1:7" s="3" customFormat="1" ht="20.100000000000001" customHeight="1" x14ac:dyDescent="0.2">
      <c r="A25" s="4" t="s">
        <v>8</v>
      </c>
      <c r="B25" s="25">
        <f>IF($G$8="","",$G$8+12)</f>
        <v>42914</v>
      </c>
      <c r="C25" s="35"/>
      <c r="D25" s="35"/>
      <c r="E25" s="35"/>
      <c r="F25" s="35"/>
      <c r="G25" s="36">
        <f>(Table135791115[[#This Row],[Out2]]-Table135791115[[#This Row],[In2]])+(Table135791115[[#This Row],[Out]]-Table135791115[[#This Row],[In]])</f>
        <v>0</v>
      </c>
    </row>
    <row r="26" spans="1:7" s="3" customFormat="1" ht="20.100000000000001" customHeight="1" x14ac:dyDescent="0.2">
      <c r="A26" s="4" t="s">
        <v>9</v>
      </c>
      <c r="B26" s="25">
        <f>IF($G$8="","",$G$8+13)</f>
        <v>42915</v>
      </c>
      <c r="C26" s="35"/>
      <c r="D26" s="35"/>
      <c r="E26" s="35"/>
      <c r="F26" s="35"/>
      <c r="G26" s="36">
        <f>(Table135791115[[#This Row],[Out2]]-Table135791115[[#This Row],[In2]])+(Table135791115[[#This Row],[Out]]-Table135791115[[#This Row],[In]])</f>
        <v>0</v>
      </c>
    </row>
    <row r="27" spans="1:7" s="3" customFormat="1" ht="20.100000000000001" customHeight="1" x14ac:dyDescent="0.2">
      <c r="A27" s="4" t="s">
        <v>10</v>
      </c>
      <c r="B27" s="25">
        <f>IF($G$8="","",$G$8+14)</f>
        <v>42916</v>
      </c>
      <c r="C27" s="35"/>
      <c r="D27" s="35"/>
      <c r="E27" s="35"/>
      <c r="F27" s="35"/>
      <c r="G27" s="36">
        <f>(Table135791115[[#This Row],[Out2]]-Table135791115[[#This Row],[In2]])+(Table135791115[[#This Row],[Out]]-Table135791115[[#This Row],[In]])</f>
        <v>0</v>
      </c>
    </row>
    <row r="28" spans="1:7" s="3" customFormat="1" ht="20.100000000000001" customHeight="1" thickBot="1" x14ac:dyDescent="0.25">
      <c r="A28" s="27"/>
      <c r="B28" s="28" t="s">
        <v>3</v>
      </c>
      <c r="C28" s="29"/>
      <c r="D28" s="29"/>
      <c r="E28" s="29"/>
      <c r="F28" s="29"/>
      <c r="G28" s="36">
        <f>SUBTOTAL(109,Table135791115[Total])</f>
        <v>0</v>
      </c>
    </row>
    <row r="31" spans="1:7" x14ac:dyDescent="0.2">
      <c r="A31" s="15"/>
      <c r="B31" s="15"/>
      <c r="C31" s="15"/>
      <c r="D31" s="15"/>
      <c r="E31" s="15"/>
      <c r="F31" s="15"/>
      <c r="G31" s="15"/>
    </row>
    <row r="32" spans="1:7" ht="33" x14ac:dyDescent="0.6">
      <c r="A32" s="31"/>
      <c r="B32" s="20"/>
      <c r="C32" s="20"/>
      <c r="D32" s="20"/>
      <c r="E32" s="21"/>
      <c r="F32" s="30"/>
      <c r="G32" s="20"/>
    </row>
    <row r="33" spans="1:7" s="12" customFormat="1" ht="27.95" customHeight="1" x14ac:dyDescent="0.2">
      <c r="A33" s="50" t="s">
        <v>26</v>
      </c>
      <c r="B33" s="50"/>
      <c r="C33" s="22"/>
      <c r="D33" s="22"/>
      <c r="E33" s="23"/>
      <c r="F33" s="32" t="s">
        <v>13</v>
      </c>
      <c r="G33" s="22"/>
    </row>
    <row r="34" spans="1:7" s="12" customFormat="1" ht="20.100000000000001" customHeight="1" x14ac:dyDescent="0.2">
      <c r="A34" s="51" t="s">
        <v>27</v>
      </c>
      <c r="B34" s="51"/>
      <c r="C34" s="24"/>
      <c r="D34" s="24"/>
      <c r="E34" s="23"/>
      <c r="F34" s="33" t="s">
        <v>13</v>
      </c>
      <c r="G34" s="24"/>
    </row>
  </sheetData>
  <mergeCells count="13">
    <mergeCell ref="A9:B9"/>
    <mergeCell ref="C9:D9"/>
    <mergeCell ref="E9:F9"/>
    <mergeCell ref="A33:B33"/>
    <mergeCell ref="A34:B34"/>
    <mergeCell ref="A8:B8"/>
    <mergeCell ref="C8:D8"/>
    <mergeCell ref="E8:F8"/>
    <mergeCell ref="A1:G1"/>
    <mergeCell ref="A2:E2"/>
    <mergeCell ref="A7:B7"/>
    <mergeCell ref="C7:D7"/>
    <mergeCell ref="F7:G7"/>
  </mergeCells>
  <hyperlinks>
    <hyperlink ref="C8" r:id="rId1" display="vblankenship78@gmail.com"/>
  </hyperlinks>
  <printOptions horizontalCentered="1"/>
  <pageMargins left="0.5" right="0.5" top="0.75" bottom="0.75" header="0.5" footer="0"/>
  <pageSetup scale="87" orientation="portrait" r:id="rId2"/>
  <headerFooter alignWithMargins="0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6"/>
    <pageSetUpPr fitToPage="1"/>
  </sheetPr>
  <dimension ref="A1:O34"/>
  <sheetViews>
    <sheetView showGridLines="0" showZeros="0" workbookViewId="0">
      <selection activeCell="C13" sqref="C13:F16"/>
    </sheetView>
  </sheetViews>
  <sheetFormatPr defaultRowHeight="12.75" x14ac:dyDescent="0.2"/>
  <cols>
    <col min="1" max="1" width="14.140625" customWidth="1"/>
    <col min="2" max="7" width="16.7109375" customWidth="1"/>
    <col min="8" max="10" width="9.28515625" customWidth="1"/>
    <col min="11" max="11" width="14.28515625" customWidth="1"/>
  </cols>
  <sheetData>
    <row r="1" spans="1:15" ht="31.35" customHeight="1" x14ac:dyDescent="0.2">
      <c r="A1" s="46" t="s">
        <v>16</v>
      </c>
      <c r="B1" s="47"/>
      <c r="C1" s="47"/>
      <c r="D1" s="47"/>
      <c r="E1" s="47"/>
      <c r="F1" s="47"/>
      <c r="G1" s="47"/>
      <c r="H1" s="9"/>
      <c r="I1" s="9"/>
      <c r="J1" s="9"/>
      <c r="K1" s="9"/>
      <c r="L1" s="9"/>
      <c r="M1" s="9"/>
      <c r="N1" s="10"/>
      <c r="O1" s="9"/>
    </row>
    <row r="2" spans="1:15" s="8" customFormat="1" ht="24.75" customHeight="1" x14ac:dyDescent="0.2">
      <c r="A2" s="48" t="s">
        <v>17</v>
      </c>
      <c r="B2" s="48"/>
      <c r="C2" s="48"/>
      <c r="D2" s="48"/>
      <c r="E2" s="48"/>
      <c r="F2" s="40"/>
      <c r="G2" s="41" t="s">
        <v>28</v>
      </c>
      <c r="H2" s="11"/>
      <c r="I2" s="11"/>
      <c r="J2" s="11"/>
      <c r="K2" s="11"/>
      <c r="L2" s="11"/>
      <c r="M2" s="11"/>
      <c r="N2" s="11"/>
    </row>
    <row r="3" spans="1:15" s="2" customFormat="1" ht="12" customHeight="1" x14ac:dyDescent="0.2">
      <c r="A3" s="16"/>
      <c r="B3" s="16"/>
      <c r="C3" s="16"/>
      <c r="D3" s="18"/>
      <c r="E3" s="18"/>
      <c r="F3" s="18"/>
      <c r="G3" s="18"/>
    </row>
    <row r="4" spans="1:15" s="2" customFormat="1" ht="12" customHeight="1" x14ac:dyDescent="0.2">
      <c r="A4" s="16"/>
      <c r="B4" s="16"/>
      <c r="C4" s="16"/>
      <c r="D4" s="18"/>
      <c r="E4" s="18"/>
      <c r="F4" s="18"/>
      <c r="G4" s="18"/>
    </row>
    <row r="5" spans="1:15" s="2" customFormat="1" ht="12" customHeight="1" x14ac:dyDescent="0.2">
      <c r="A5" s="16"/>
      <c r="B5" s="16"/>
      <c r="C5" s="16"/>
      <c r="D5" s="18"/>
      <c r="E5" s="18"/>
      <c r="F5" s="18"/>
      <c r="G5" s="18"/>
    </row>
    <row r="6" spans="1:15" s="3" customFormat="1" ht="12" customHeight="1" x14ac:dyDescent="0.2">
      <c r="A6" s="19"/>
      <c r="B6" s="19"/>
      <c r="C6" s="19"/>
      <c r="D6" s="17"/>
      <c r="E6" s="17"/>
      <c r="F6" s="19"/>
      <c r="G6" s="19"/>
    </row>
    <row r="7" spans="1:15" s="3" customFormat="1" ht="20.100000000000001" customHeight="1" x14ac:dyDescent="0.2">
      <c r="A7" s="42" t="s">
        <v>15</v>
      </c>
      <c r="B7" s="43"/>
      <c r="C7" s="49" t="s">
        <v>18</v>
      </c>
      <c r="D7" s="45"/>
      <c r="E7" s="34" t="s">
        <v>1</v>
      </c>
      <c r="F7" s="49" t="s">
        <v>21</v>
      </c>
      <c r="G7" s="45"/>
      <c r="J7" s="6"/>
      <c r="K7" s="6"/>
    </row>
    <row r="8" spans="1:15" s="3" customFormat="1" ht="20.100000000000001" customHeight="1" x14ac:dyDescent="0.2">
      <c r="A8" s="42" t="s">
        <v>14</v>
      </c>
      <c r="B8" s="43"/>
      <c r="C8" s="44" t="s">
        <v>19</v>
      </c>
      <c r="D8" s="45"/>
      <c r="E8" s="42" t="s">
        <v>11</v>
      </c>
      <c r="F8" s="43"/>
      <c r="G8" s="26">
        <v>42752</v>
      </c>
    </row>
    <row r="9" spans="1:15" ht="20.100000000000001" customHeight="1" x14ac:dyDescent="0.2">
      <c r="A9" s="42" t="s">
        <v>0</v>
      </c>
      <c r="B9" s="43"/>
      <c r="C9" s="49" t="s">
        <v>20</v>
      </c>
      <c r="D9" s="45"/>
      <c r="E9" s="42" t="s">
        <v>12</v>
      </c>
      <c r="F9" s="43"/>
      <c r="G9" s="26">
        <v>42766</v>
      </c>
    </row>
    <row r="10" spans="1:15" ht="14.1" customHeight="1" x14ac:dyDescent="0.2">
      <c r="A10" s="13"/>
      <c r="B10" s="13"/>
      <c r="C10" s="14"/>
      <c r="D10" s="13"/>
      <c r="E10" s="13"/>
      <c r="F10" s="14"/>
      <c r="G10" s="14"/>
    </row>
    <row r="11" spans="1:15" x14ac:dyDescent="0.2">
      <c r="A11" s="1"/>
      <c r="B11" s="1"/>
      <c r="C11" s="1"/>
      <c r="D11" s="1"/>
      <c r="E11" s="1"/>
      <c r="F11" s="1"/>
      <c r="G11" s="1"/>
    </row>
    <row r="12" spans="1:15" s="3" customFormat="1" ht="20.100000000000001" customHeight="1" x14ac:dyDescent="0.2">
      <c r="A12" s="5" t="s">
        <v>2</v>
      </c>
      <c r="B12" s="5" t="s">
        <v>13</v>
      </c>
      <c r="C12" s="7" t="s">
        <v>22</v>
      </c>
      <c r="D12" s="5" t="s">
        <v>23</v>
      </c>
      <c r="E12" s="5" t="s">
        <v>24</v>
      </c>
      <c r="F12" s="5" t="s">
        <v>25</v>
      </c>
      <c r="G12" s="5" t="s">
        <v>3</v>
      </c>
    </row>
    <row r="13" spans="1:15" s="3" customFormat="1" ht="20.100000000000001" customHeight="1" x14ac:dyDescent="0.2">
      <c r="A13" s="4" t="s">
        <v>7</v>
      </c>
      <c r="B13" s="25">
        <f>IF($G$8="","",$G$8)</f>
        <v>42752</v>
      </c>
      <c r="C13" s="35"/>
      <c r="D13" s="35"/>
      <c r="E13" s="35"/>
      <c r="F13" s="35"/>
      <c r="G13" s="36">
        <f>(Table135[[#This Row],[Out2]]-Table135[[#This Row],[In2]])+(Table135[[#This Row],[Out]]-Table135[[#This Row],[In]])</f>
        <v>0</v>
      </c>
    </row>
    <row r="14" spans="1:15" s="3" customFormat="1" ht="20.100000000000001" customHeight="1" x14ac:dyDescent="0.2">
      <c r="A14" s="4" t="s">
        <v>8</v>
      </c>
      <c r="B14" s="25">
        <f>IF($G$8="","",$G$8+1)</f>
        <v>42753</v>
      </c>
      <c r="C14" s="35"/>
      <c r="D14" s="35"/>
      <c r="E14" s="35"/>
      <c r="F14" s="35"/>
      <c r="G14" s="36">
        <f>(Table135[[#This Row],[Out2]]-Table135[[#This Row],[In2]])+(Table135[[#This Row],[Out]]-Table135[[#This Row],[In]])</f>
        <v>0</v>
      </c>
    </row>
    <row r="15" spans="1:15" s="3" customFormat="1" ht="20.100000000000001" customHeight="1" x14ac:dyDescent="0.2">
      <c r="A15" s="4" t="s">
        <v>9</v>
      </c>
      <c r="B15" s="25">
        <f>IF($G$8="","",$G$8+2)</f>
        <v>42754</v>
      </c>
      <c r="C15" s="35"/>
      <c r="D15" s="35"/>
      <c r="E15" s="35"/>
      <c r="F15" s="35"/>
      <c r="G15" s="36">
        <f>(Table135[[#This Row],[Out2]]-Table135[[#This Row],[In2]])+(Table135[[#This Row],[Out]]-Table135[[#This Row],[In]])</f>
        <v>0</v>
      </c>
    </row>
    <row r="16" spans="1:15" s="3" customFormat="1" ht="20.100000000000001" customHeight="1" x14ac:dyDescent="0.2">
      <c r="A16" s="4" t="s">
        <v>10</v>
      </c>
      <c r="B16" s="25">
        <f>IF($G$8="","",$G$8+3)</f>
        <v>42755</v>
      </c>
      <c r="C16" s="35"/>
      <c r="D16" s="35"/>
      <c r="E16" s="35"/>
      <c r="F16" s="35"/>
      <c r="G16" s="36">
        <f>(Table135[[#This Row],[Out2]]-Table135[[#This Row],[In2]])+(Table135[[#This Row],[Out]]-Table135[[#This Row],[In]])</f>
        <v>0</v>
      </c>
    </row>
    <row r="17" spans="1:7" s="3" customFormat="1" ht="20.100000000000001" customHeight="1" x14ac:dyDescent="0.2">
      <c r="A17" s="4" t="s">
        <v>4</v>
      </c>
      <c r="B17" s="25">
        <f>IF($G$8="","",$G$8+4)</f>
        <v>42756</v>
      </c>
      <c r="C17" s="35"/>
      <c r="D17" s="35"/>
      <c r="E17" s="35"/>
      <c r="F17" s="35"/>
      <c r="G17" s="36">
        <f>(Table135[[#This Row],[Out2]]-Table135[[#This Row],[In2]])+(Table135[[#This Row],[Out]]-Table135[[#This Row],[In]])</f>
        <v>0</v>
      </c>
    </row>
    <row r="18" spans="1:7" s="3" customFormat="1" ht="20.100000000000001" customHeight="1" x14ac:dyDescent="0.2">
      <c r="A18" s="4" t="s">
        <v>5</v>
      </c>
      <c r="B18" s="25">
        <f>IF($G$8="","",$G$8+5)</f>
        <v>42757</v>
      </c>
      <c r="C18" s="35"/>
      <c r="D18" s="35"/>
      <c r="E18" s="35"/>
      <c r="F18" s="35"/>
      <c r="G18" s="36">
        <f>(Table135[[#This Row],[Out2]]-Table135[[#This Row],[In2]])+(Table135[[#This Row],[Out]]-Table135[[#This Row],[In]])</f>
        <v>0</v>
      </c>
    </row>
    <row r="19" spans="1:7" s="3" customFormat="1" ht="20.100000000000001" customHeight="1" x14ac:dyDescent="0.2">
      <c r="A19" s="4" t="s">
        <v>6</v>
      </c>
      <c r="B19" s="25">
        <f>IF($G$8="","",$G$8+6)</f>
        <v>42758</v>
      </c>
      <c r="C19" s="35"/>
      <c r="D19" s="35"/>
      <c r="E19" s="35"/>
      <c r="F19" s="35"/>
      <c r="G19" s="36">
        <f>(Table135[[#This Row],[Out2]]-Table135[[#This Row],[In2]])+(Table135[[#This Row],[Out]]-Table135[[#This Row],[In]])</f>
        <v>0</v>
      </c>
    </row>
    <row r="20" spans="1:7" s="3" customFormat="1" ht="20.100000000000001" customHeight="1" x14ac:dyDescent="0.2">
      <c r="A20" s="4" t="s">
        <v>7</v>
      </c>
      <c r="B20" s="25">
        <f>IF($G$8="","",$G$8+7)</f>
        <v>42759</v>
      </c>
      <c r="C20" s="35"/>
      <c r="D20" s="35"/>
      <c r="E20" s="35"/>
      <c r="F20" s="35"/>
      <c r="G20" s="36">
        <f>(Table135[[#This Row],[Out2]]-Table135[[#This Row],[In2]])+(Table135[[#This Row],[Out]]-Table135[[#This Row],[In]])</f>
        <v>0</v>
      </c>
    </row>
    <row r="21" spans="1:7" s="3" customFormat="1" ht="20.100000000000001" customHeight="1" x14ac:dyDescent="0.2">
      <c r="A21" s="4" t="s">
        <v>8</v>
      </c>
      <c r="B21" s="25">
        <f>IF($G$8="","",$G$8+8)</f>
        <v>42760</v>
      </c>
      <c r="C21" s="35"/>
      <c r="D21" s="35"/>
      <c r="E21" s="35"/>
      <c r="F21" s="35"/>
      <c r="G21" s="36">
        <f>(Table135[[#This Row],[Out2]]-Table135[[#This Row],[In2]])+(Table135[[#This Row],[Out]]-Table135[[#This Row],[In]])</f>
        <v>0</v>
      </c>
    </row>
    <row r="22" spans="1:7" s="3" customFormat="1" ht="20.100000000000001" customHeight="1" x14ac:dyDescent="0.2">
      <c r="A22" s="4" t="s">
        <v>9</v>
      </c>
      <c r="B22" s="25">
        <f>IF($G$8="","",$G$8+9)</f>
        <v>42761</v>
      </c>
      <c r="C22" s="35"/>
      <c r="D22" s="35"/>
      <c r="E22" s="35"/>
      <c r="F22" s="35"/>
      <c r="G22" s="36">
        <f>(Table135[[#This Row],[Out2]]-Table135[[#This Row],[In2]])+(Table135[[#This Row],[Out]]-Table135[[#This Row],[In]])</f>
        <v>0</v>
      </c>
    </row>
    <row r="23" spans="1:7" s="3" customFormat="1" ht="20.100000000000001" customHeight="1" x14ac:dyDescent="0.2">
      <c r="A23" s="4" t="s">
        <v>10</v>
      </c>
      <c r="B23" s="25">
        <f>IF($G$8="","",$G$8+10)</f>
        <v>42762</v>
      </c>
      <c r="C23" s="35"/>
      <c r="D23" s="35"/>
      <c r="E23" s="35"/>
      <c r="F23" s="35"/>
      <c r="G23" s="36">
        <f>(Table135[[#This Row],[Out2]]-Table135[[#This Row],[In2]])+(Table135[[#This Row],[Out]]-Table135[[#This Row],[In]])</f>
        <v>0</v>
      </c>
    </row>
    <row r="24" spans="1:7" s="3" customFormat="1" ht="20.100000000000001" customHeight="1" x14ac:dyDescent="0.2">
      <c r="A24" s="4" t="s">
        <v>4</v>
      </c>
      <c r="B24" s="25">
        <f>IF($G$8="","",$G$8+11)</f>
        <v>42763</v>
      </c>
      <c r="C24" s="35"/>
      <c r="D24" s="35"/>
      <c r="E24" s="35"/>
      <c r="F24" s="35"/>
      <c r="G24" s="36">
        <f>(Table135[[#This Row],[Out2]]-Table135[[#This Row],[In2]])+(Table135[[#This Row],[Out]]-Table135[[#This Row],[In]])</f>
        <v>0</v>
      </c>
    </row>
    <row r="25" spans="1:7" s="3" customFormat="1" ht="20.100000000000001" customHeight="1" x14ac:dyDescent="0.2">
      <c r="A25" s="4" t="s">
        <v>5</v>
      </c>
      <c r="B25" s="25">
        <f>IF($G$8="","",$G$8+12)</f>
        <v>42764</v>
      </c>
      <c r="C25" s="35"/>
      <c r="D25" s="35"/>
      <c r="E25" s="35"/>
      <c r="F25" s="35"/>
      <c r="G25" s="36">
        <f>(Table135[[#This Row],[Out2]]-Table135[[#This Row],[In2]])+(Table135[[#This Row],[Out]]-Table135[[#This Row],[In]])</f>
        <v>0</v>
      </c>
    </row>
    <row r="26" spans="1:7" s="3" customFormat="1" ht="20.100000000000001" customHeight="1" x14ac:dyDescent="0.2">
      <c r="A26" s="4" t="s">
        <v>6</v>
      </c>
      <c r="B26" s="25">
        <f>IF($G$8="","",$G$8+13)</f>
        <v>42765</v>
      </c>
      <c r="C26" s="35"/>
      <c r="D26" s="35"/>
      <c r="E26" s="35"/>
      <c r="F26" s="35"/>
      <c r="G26" s="36">
        <f>(Table135[[#This Row],[Out2]]-Table135[[#This Row],[In2]])+(Table135[[#This Row],[Out]]-Table135[[#This Row],[In]])</f>
        <v>0</v>
      </c>
    </row>
    <row r="27" spans="1:7" s="3" customFormat="1" ht="20.100000000000001" customHeight="1" x14ac:dyDescent="0.2">
      <c r="A27" s="4" t="s">
        <v>7</v>
      </c>
      <c r="B27" s="25">
        <f>IF($G$8="","",$G$8+14)</f>
        <v>42766</v>
      </c>
      <c r="C27" s="35"/>
      <c r="D27" s="35"/>
      <c r="E27" s="35"/>
      <c r="F27" s="35"/>
      <c r="G27" s="36">
        <f>(Table135[[#This Row],[Out2]]-Table135[[#This Row],[In2]])+(Table135[[#This Row],[Out]]-Table135[[#This Row],[In]])</f>
        <v>0</v>
      </c>
    </row>
    <row r="28" spans="1:7" s="3" customFormat="1" ht="20.100000000000001" customHeight="1" thickBot="1" x14ac:dyDescent="0.25">
      <c r="A28" s="27"/>
      <c r="B28" s="28" t="s">
        <v>3</v>
      </c>
      <c r="C28" s="29"/>
      <c r="D28" s="29"/>
      <c r="E28" s="29"/>
      <c r="F28" s="29"/>
      <c r="G28" s="36">
        <f>SUBTOTAL(109,Table135[Total])</f>
        <v>0</v>
      </c>
    </row>
    <row r="31" spans="1:7" x14ac:dyDescent="0.2">
      <c r="A31" s="15"/>
      <c r="B31" s="15"/>
      <c r="C31" s="15"/>
      <c r="D31" s="15"/>
      <c r="E31" s="15"/>
      <c r="F31" s="15"/>
      <c r="G31" s="15"/>
    </row>
    <row r="32" spans="1:7" ht="33" x14ac:dyDescent="0.6">
      <c r="A32" s="31"/>
      <c r="B32" s="20"/>
      <c r="C32" s="20"/>
      <c r="D32" s="20"/>
      <c r="E32" s="21"/>
      <c r="F32" s="30"/>
      <c r="G32" s="20"/>
    </row>
    <row r="33" spans="1:7" s="12" customFormat="1" ht="27.95" customHeight="1" x14ac:dyDescent="0.2">
      <c r="A33" s="50" t="s">
        <v>26</v>
      </c>
      <c r="B33" s="50"/>
      <c r="C33" s="22"/>
      <c r="D33" s="22"/>
      <c r="E33" s="23"/>
      <c r="F33" s="32" t="s">
        <v>13</v>
      </c>
      <c r="G33" s="22"/>
    </row>
    <row r="34" spans="1:7" s="12" customFormat="1" ht="20.100000000000001" customHeight="1" x14ac:dyDescent="0.2">
      <c r="A34" s="51" t="s">
        <v>27</v>
      </c>
      <c r="B34" s="51"/>
      <c r="C34" s="24"/>
      <c r="D34" s="24"/>
      <c r="E34" s="23"/>
      <c r="F34" s="33" t="s">
        <v>13</v>
      </c>
      <c r="G34" s="24"/>
    </row>
  </sheetData>
  <mergeCells count="13">
    <mergeCell ref="A9:B9"/>
    <mergeCell ref="C9:D9"/>
    <mergeCell ref="E9:F9"/>
    <mergeCell ref="A33:B33"/>
    <mergeCell ref="A34:B34"/>
    <mergeCell ref="A8:B8"/>
    <mergeCell ref="C8:D8"/>
    <mergeCell ref="E8:F8"/>
    <mergeCell ref="A1:G1"/>
    <mergeCell ref="A2:E2"/>
    <mergeCell ref="A7:B7"/>
    <mergeCell ref="C7:D7"/>
    <mergeCell ref="F7:G7"/>
  </mergeCells>
  <hyperlinks>
    <hyperlink ref="C8" r:id="rId1" display="vblankenship78@gmail.com"/>
  </hyperlinks>
  <printOptions horizontalCentered="1"/>
  <pageMargins left="0.5" right="0.5" top="0.75" bottom="0.75" header="0.5" footer="0"/>
  <pageSetup scale="87" orientation="portrait" r:id="rId2"/>
  <headerFooter alignWithMargins="0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6"/>
    <pageSetUpPr fitToPage="1"/>
  </sheetPr>
  <dimension ref="A1:O33"/>
  <sheetViews>
    <sheetView showGridLines="0" showZeros="0" workbookViewId="0">
      <selection activeCell="C13" sqref="C13:F16"/>
    </sheetView>
  </sheetViews>
  <sheetFormatPr defaultRowHeight="12.75" x14ac:dyDescent="0.2"/>
  <cols>
    <col min="1" max="1" width="14.140625" customWidth="1"/>
    <col min="2" max="7" width="16.7109375" customWidth="1"/>
    <col min="8" max="10" width="9.28515625" customWidth="1"/>
    <col min="11" max="11" width="14.28515625" customWidth="1"/>
  </cols>
  <sheetData>
    <row r="1" spans="1:15" ht="31.35" customHeight="1" x14ac:dyDescent="0.2">
      <c r="A1" s="46" t="s">
        <v>16</v>
      </c>
      <c r="B1" s="47"/>
      <c r="C1" s="47"/>
      <c r="D1" s="47"/>
      <c r="E1" s="47"/>
      <c r="F1" s="47"/>
      <c r="G1" s="47"/>
      <c r="H1" s="9"/>
      <c r="I1" s="9"/>
      <c r="J1" s="9"/>
      <c r="K1" s="9"/>
      <c r="L1" s="9"/>
      <c r="M1" s="9"/>
      <c r="N1" s="10"/>
      <c r="O1" s="9"/>
    </row>
    <row r="2" spans="1:15" s="8" customFormat="1" ht="24.75" customHeight="1" x14ac:dyDescent="0.2">
      <c r="A2" s="48" t="s">
        <v>17</v>
      </c>
      <c r="B2" s="48"/>
      <c r="C2" s="48"/>
      <c r="D2" s="48"/>
      <c r="E2" s="48"/>
      <c r="F2" s="40"/>
      <c r="G2" s="41" t="s">
        <v>28</v>
      </c>
      <c r="H2" s="11"/>
      <c r="I2" s="11"/>
      <c r="J2" s="11"/>
      <c r="K2" s="11"/>
      <c r="L2" s="11"/>
      <c r="M2" s="11"/>
      <c r="N2" s="11"/>
    </row>
    <row r="3" spans="1:15" s="2" customFormat="1" ht="12" customHeight="1" x14ac:dyDescent="0.2">
      <c r="A3" s="16"/>
      <c r="B3" s="16"/>
      <c r="C3" s="16"/>
      <c r="D3" s="18"/>
      <c r="E3" s="18"/>
      <c r="F3" s="18"/>
      <c r="G3" s="18"/>
    </row>
    <row r="4" spans="1:15" s="2" customFormat="1" ht="12" customHeight="1" x14ac:dyDescent="0.2">
      <c r="A4" s="16"/>
      <c r="B4" s="16"/>
      <c r="C4" s="16"/>
      <c r="D4" s="18"/>
      <c r="E4" s="18"/>
      <c r="F4" s="18"/>
      <c r="G4" s="18"/>
    </row>
    <row r="5" spans="1:15" s="2" customFormat="1" ht="12" customHeight="1" x14ac:dyDescent="0.2">
      <c r="A5" s="16"/>
      <c r="B5" s="16"/>
      <c r="C5" s="16"/>
      <c r="D5" s="18"/>
      <c r="E5" s="18"/>
      <c r="F5" s="18"/>
      <c r="G5" s="18"/>
    </row>
    <row r="6" spans="1:15" s="3" customFormat="1" ht="12" customHeight="1" x14ac:dyDescent="0.2">
      <c r="A6" s="19"/>
      <c r="B6" s="19"/>
      <c r="C6" s="19"/>
      <c r="D6" s="17"/>
      <c r="E6" s="17"/>
      <c r="F6" s="19"/>
      <c r="G6" s="19"/>
    </row>
    <row r="7" spans="1:15" s="3" customFormat="1" ht="20.100000000000001" customHeight="1" x14ac:dyDescent="0.2">
      <c r="A7" s="42" t="s">
        <v>15</v>
      </c>
      <c r="B7" s="43"/>
      <c r="C7" s="49" t="s">
        <v>18</v>
      </c>
      <c r="D7" s="45"/>
      <c r="E7" s="34" t="s">
        <v>1</v>
      </c>
      <c r="F7" s="49" t="s">
        <v>21</v>
      </c>
      <c r="G7" s="45"/>
      <c r="J7" s="6"/>
      <c r="K7" s="6"/>
    </row>
    <row r="8" spans="1:15" s="3" customFormat="1" ht="20.100000000000001" customHeight="1" x14ac:dyDescent="0.2">
      <c r="A8" s="42" t="s">
        <v>14</v>
      </c>
      <c r="B8" s="43"/>
      <c r="C8" s="44" t="s">
        <v>19</v>
      </c>
      <c r="D8" s="45"/>
      <c r="E8" s="42" t="s">
        <v>11</v>
      </c>
      <c r="F8" s="43"/>
      <c r="G8" s="26">
        <v>42767</v>
      </c>
    </row>
    <row r="9" spans="1:15" ht="20.100000000000001" customHeight="1" x14ac:dyDescent="0.2">
      <c r="A9" s="42" t="s">
        <v>0</v>
      </c>
      <c r="B9" s="43"/>
      <c r="C9" s="49" t="s">
        <v>20</v>
      </c>
      <c r="D9" s="45"/>
      <c r="E9" s="42" t="s">
        <v>12</v>
      </c>
      <c r="F9" s="43"/>
      <c r="G9" s="26">
        <v>42780</v>
      </c>
    </row>
    <row r="10" spans="1:15" ht="14.1" customHeight="1" x14ac:dyDescent="0.2">
      <c r="A10" s="13"/>
      <c r="B10" s="13"/>
      <c r="C10" s="14"/>
      <c r="D10" s="13"/>
      <c r="E10" s="13"/>
      <c r="F10" s="14"/>
      <c r="G10" s="14"/>
    </row>
    <row r="11" spans="1:15" x14ac:dyDescent="0.2">
      <c r="A11" s="1"/>
      <c r="B11" s="1"/>
      <c r="C11" s="1"/>
      <c r="D11" s="1"/>
      <c r="E11" s="1"/>
      <c r="F11" s="1"/>
      <c r="G11" s="1"/>
    </row>
    <row r="12" spans="1:15" s="3" customFormat="1" ht="20.100000000000001" customHeight="1" x14ac:dyDescent="0.2">
      <c r="A12" s="5" t="s">
        <v>2</v>
      </c>
      <c r="B12" s="5" t="s">
        <v>13</v>
      </c>
      <c r="C12" s="7" t="s">
        <v>22</v>
      </c>
      <c r="D12" s="5" t="s">
        <v>23</v>
      </c>
      <c r="E12" s="5" t="s">
        <v>24</v>
      </c>
      <c r="F12" s="5" t="s">
        <v>25</v>
      </c>
      <c r="G12" s="5" t="s">
        <v>3</v>
      </c>
    </row>
    <row r="13" spans="1:15" s="3" customFormat="1" ht="20.100000000000001" customHeight="1" x14ac:dyDescent="0.2">
      <c r="A13" s="4" t="s">
        <v>8</v>
      </c>
      <c r="B13" s="25">
        <f>IF($G$8="","",$G$8)</f>
        <v>42767</v>
      </c>
      <c r="C13" s="35"/>
      <c r="D13" s="35"/>
      <c r="E13" s="35"/>
      <c r="F13" s="35"/>
      <c r="G13" s="36">
        <f>(Table146[[#This Row],[Out2]]-Table146[[#This Row],[In2]])+(Table146[[#This Row],[Out]]-Table146[[#This Row],[In]])</f>
        <v>0</v>
      </c>
    </row>
    <row r="14" spans="1:15" s="3" customFormat="1" ht="20.100000000000001" customHeight="1" x14ac:dyDescent="0.2">
      <c r="A14" s="4" t="s">
        <v>9</v>
      </c>
      <c r="B14" s="25">
        <f>IF($G$8="","",$G$8+1)</f>
        <v>42768</v>
      </c>
      <c r="C14" s="35"/>
      <c r="D14" s="35"/>
      <c r="E14" s="35"/>
      <c r="F14" s="35"/>
      <c r="G14" s="36">
        <f>(Table146[[#This Row],[Out2]]-Table146[[#This Row],[In2]])+(Table146[[#This Row],[Out]]-Table146[[#This Row],[In]])</f>
        <v>0</v>
      </c>
    </row>
    <row r="15" spans="1:15" s="3" customFormat="1" ht="20.100000000000001" customHeight="1" x14ac:dyDescent="0.2">
      <c r="A15" s="4" t="s">
        <v>10</v>
      </c>
      <c r="B15" s="25">
        <f>IF($G$8="","",$G$8+2)</f>
        <v>42769</v>
      </c>
      <c r="C15" s="35"/>
      <c r="D15" s="35"/>
      <c r="E15" s="35"/>
      <c r="F15" s="35"/>
      <c r="G15" s="36">
        <f>(Table146[[#This Row],[Out2]]-Table146[[#This Row],[In2]])+(Table146[[#This Row],[Out]]-Table146[[#This Row],[In]])</f>
        <v>0</v>
      </c>
    </row>
    <row r="16" spans="1:15" s="3" customFormat="1" ht="20.100000000000001" customHeight="1" x14ac:dyDescent="0.2">
      <c r="A16" s="4" t="s">
        <v>4</v>
      </c>
      <c r="B16" s="25">
        <f>IF($G$8="","",$G$8+3)</f>
        <v>42770</v>
      </c>
      <c r="C16" s="35"/>
      <c r="D16" s="35"/>
      <c r="E16" s="35"/>
      <c r="F16" s="35"/>
      <c r="G16" s="36">
        <f>(Table146[[#This Row],[Out2]]-Table146[[#This Row],[In2]])+(Table146[[#This Row],[Out]]-Table146[[#This Row],[In]])</f>
        <v>0</v>
      </c>
    </row>
    <row r="17" spans="1:7" s="3" customFormat="1" ht="20.100000000000001" customHeight="1" x14ac:dyDescent="0.2">
      <c r="A17" s="4" t="s">
        <v>5</v>
      </c>
      <c r="B17" s="25">
        <f>IF($G$8="","",$G$8+4)</f>
        <v>42771</v>
      </c>
      <c r="C17" s="35"/>
      <c r="D17" s="35"/>
      <c r="E17" s="35"/>
      <c r="F17" s="35"/>
      <c r="G17" s="36">
        <f>(Table146[[#This Row],[Out2]]-Table146[[#This Row],[In2]])+(Table146[[#This Row],[Out]]-Table146[[#This Row],[In]])</f>
        <v>0</v>
      </c>
    </row>
    <row r="18" spans="1:7" s="3" customFormat="1" ht="20.100000000000001" customHeight="1" x14ac:dyDescent="0.2">
      <c r="A18" s="4" t="s">
        <v>6</v>
      </c>
      <c r="B18" s="25">
        <f>IF($G$8="","",$G$8+5)</f>
        <v>42772</v>
      </c>
      <c r="C18" s="35"/>
      <c r="D18" s="35"/>
      <c r="E18" s="35"/>
      <c r="F18" s="35"/>
      <c r="G18" s="36">
        <f>(Table146[[#This Row],[Out2]]-Table146[[#This Row],[In2]])+(Table146[[#This Row],[Out]]-Table146[[#This Row],[In]])</f>
        <v>0</v>
      </c>
    </row>
    <row r="19" spans="1:7" s="3" customFormat="1" ht="20.100000000000001" customHeight="1" x14ac:dyDescent="0.2">
      <c r="A19" s="4" t="s">
        <v>7</v>
      </c>
      <c r="B19" s="25">
        <f>IF($G$8="","",$G$8+6)</f>
        <v>42773</v>
      </c>
      <c r="C19" s="35"/>
      <c r="D19" s="35"/>
      <c r="E19" s="35"/>
      <c r="F19" s="35"/>
      <c r="G19" s="36">
        <f>(Table146[[#This Row],[Out2]]-Table146[[#This Row],[In2]])+(Table146[[#This Row],[Out]]-Table146[[#This Row],[In]])</f>
        <v>0</v>
      </c>
    </row>
    <row r="20" spans="1:7" s="3" customFormat="1" ht="20.100000000000001" customHeight="1" x14ac:dyDescent="0.2">
      <c r="A20" s="4" t="s">
        <v>8</v>
      </c>
      <c r="B20" s="25">
        <f>IF($G$8="","",$G$8+7)</f>
        <v>42774</v>
      </c>
      <c r="C20" s="35"/>
      <c r="D20" s="35"/>
      <c r="E20" s="35"/>
      <c r="F20" s="35"/>
      <c r="G20" s="36">
        <f>(Table146[[#This Row],[Out2]]-Table146[[#This Row],[In2]])+(Table146[[#This Row],[Out]]-Table146[[#This Row],[In]])</f>
        <v>0</v>
      </c>
    </row>
    <row r="21" spans="1:7" s="3" customFormat="1" ht="20.100000000000001" customHeight="1" x14ac:dyDescent="0.2">
      <c r="A21" s="4" t="s">
        <v>9</v>
      </c>
      <c r="B21" s="25">
        <f>IF($G$8="","",$G$8+8)</f>
        <v>42775</v>
      </c>
      <c r="C21" s="35"/>
      <c r="D21" s="35"/>
      <c r="E21" s="35"/>
      <c r="F21" s="35"/>
      <c r="G21" s="36">
        <f>(Table146[[#This Row],[Out2]]-Table146[[#This Row],[In2]])+(Table146[[#This Row],[Out]]-Table146[[#This Row],[In]])</f>
        <v>0</v>
      </c>
    </row>
    <row r="22" spans="1:7" s="3" customFormat="1" ht="20.100000000000001" customHeight="1" x14ac:dyDescent="0.2">
      <c r="A22" s="4" t="s">
        <v>10</v>
      </c>
      <c r="B22" s="25">
        <f>IF($G$8="","",$G$8+9)</f>
        <v>42776</v>
      </c>
      <c r="C22" s="35"/>
      <c r="D22" s="35"/>
      <c r="E22" s="35"/>
      <c r="F22" s="35"/>
      <c r="G22" s="36">
        <f>(Table146[[#This Row],[Out2]]-Table146[[#This Row],[In2]])+(Table146[[#This Row],[Out]]-Table146[[#This Row],[In]])</f>
        <v>0</v>
      </c>
    </row>
    <row r="23" spans="1:7" s="3" customFormat="1" ht="20.100000000000001" customHeight="1" x14ac:dyDescent="0.2">
      <c r="A23" s="4" t="s">
        <v>4</v>
      </c>
      <c r="B23" s="25">
        <f>IF($G$8="","",$G$8+10)</f>
        <v>42777</v>
      </c>
      <c r="C23" s="35"/>
      <c r="D23" s="35"/>
      <c r="E23" s="35"/>
      <c r="F23" s="35"/>
      <c r="G23" s="36">
        <f>(Table146[[#This Row],[Out2]]-Table146[[#This Row],[In2]])+(Table146[[#This Row],[Out]]-Table146[[#This Row],[In]])</f>
        <v>0</v>
      </c>
    </row>
    <row r="24" spans="1:7" s="3" customFormat="1" ht="20.100000000000001" customHeight="1" x14ac:dyDescent="0.2">
      <c r="A24" s="4" t="s">
        <v>5</v>
      </c>
      <c r="B24" s="25">
        <f>IF($G$8="","",$G$8+11)</f>
        <v>42778</v>
      </c>
      <c r="C24" s="35"/>
      <c r="D24" s="35"/>
      <c r="E24" s="35"/>
      <c r="F24" s="35"/>
      <c r="G24" s="36">
        <f>(Table146[[#This Row],[Out2]]-Table146[[#This Row],[In2]])+(Table146[[#This Row],[Out]]-Table146[[#This Row],[In]])</f>
        <v>0</v>
      </c>
    </row>
    <row r="25" spans="1:7" s="3" customFormat="1" ht="20.100000000000001" customHeight="1" x14ac:dyDescent="0.2">
      <c r="A25" s="4" t="s">
        <v>6</v>
      </c>
      <c r="B25" s="25">
        <f>IF($G$8="","",$G$8+12)</f>
        <v>42779</v>
      </c>
      <c r="C25" s="35"/>
      <c r="D25" s="35"/>
      <c r="E25" s="35"/>
      <c r="F25" s="35"/>
      <c r="G25" s="36">
        <f>(Table146[[#This Row],[Out2]]-Table146[[#This Row],[In2]])+(Table146[[#This Row],[Out]]-Table146[[#This Row],[In]])</f>
        <v>0</v>
      </c>
    </row>
    <row r="26" spans="1:7" s="3" customFormat="1" ht="20.100000000000001" customHeight="1" x14ac:dyDescent="0.2">
      <c r="A26" s="4" t="s">
        <v>7</v>
      </c>
      <c r="B26" s="25">
        <f>IF($G$8="","",$G$8+13)</f>
        <v>42780</v>
      </c>
      <c r="C26" s="35"/>
      <c r="D26" s="35"/>
      <c r="E26" s="35"/>
      <c r="F26" s="35"/>
      <c r="G26" s="36">
        <f>(Table146[[#This Row],[Out2]]-Table146[[#This Row],[In2]])+(Table146[[#This Row],[Out]]-Table146[[#This Row],[In]])</f>
        <v>0</v>
      </c>
    </row>
    <row r="27" spans="1:7" s="3" customFormat="1" ht="20.100000000000001" customHeight="1" thickBot="1" x14ac:dyDescent="0.25">
      <c r="A27" s="27"/>
      <c r="B27" s="28" t="s">
        <v>3</v>
      </c>
      <c r="C27" s="29"/>
      <c r="D27" s="29"/>
      <c r="E27" s="29"/>
      <c r="F27" s="29"/>
      <c r="G27" s="36">
        <f>SUBTOTAL(109,Table146[Total])</f>
        <v>0</v>
      </c>
    </row>
    <row r="30" spans="1:7" x14ac:dyDescent="0.2">
      <c r="A30" s="15"/>
      <c r="B30" s="15"/>
      <c r="C30" s="15"/>
      <c r="D30" s="15"/>
      <c r="E30" s="15"/>
      <c r="F30" s="15"/>
      <c r="G30" s="15"/>
    </row>
    <row r="31" spans="1:7" ht="33" x14ac:dyDescent="0.6">
      <c r="A31" s="31"/>
      <c r="B31" s="20"/>
      <c r="C31" s="20"/>
      <c r="D31" s="20"/>
      <c r="E31" s="21"/>
      <c r="F31" s="30"/>
      <c r="G31" s="20"/>
    </row>
    <row r="32" spans="1:7" s="12" customFormat="1" ht="27.95" customHeight="1" x14ac:dyDescent="0.2">
      <c r="A32" s="50" t="s">
        <v>26</v>
      </c>
      <c r="B32" s="50"/>
      <c r="C32" s="22"/>
      <c r="D32" s="22"/>
      <c r="E32" s="23"/>
      <c r="F32" s="32" t="s">
        <v>13</v>
      </c>
      <c r="G32" s="22"/>
    </row>
    <row r="33" spans="1:7" s="12" customFormat="1" ht="20.100000000000001" customHeight="1" x14ac:dyDescent="0.2">
      <c r="A33" s="51" t="s">
        <v>27</v>
      </c>
      <c r="B33" s="51"/>
      <c r="C33" s="24"/>
      <c r="D33" s="24"/>
      <c r="E33" s="23"/>
      <c r="F33" s="33" t="s">
        <v>13</v>
      </c>
      <c r="G33" s="24"/>
    </row>
  </sheetData>
  <mergeCells count="13">
    <mergeCell ref="A9:B9"/>
    <mergeCell ref="C9:D9"/>
    <mergeCell ref="E9:F9"/>
    <mergeCell ref="A32:B32"/>
    <mergeCell ref="A33:B33"/>
    <mergeCell ref="A8:B8"/>
    <mergeCell ref="C8:D8"/>
    <mergeCell ref="E8:F8"/>
    <mergeCell ref="A1:G1"/>
    <mergeCell ref="A2:E2"/>
    <mergeCell ref="A7:B7"/>
    <mergeCell ref="C7:D7"/>
    <mergeCell ref="F7:G7"/>
  </mergeCells>
  <hyperlinks>
    <hyperlink ref="C8" r:id="rId1" display="vblankenship78@gmail.com"/>
  </hyperlinks>
  <printOptions horizontalCentered="1"/>
  <pageMargins left="0.5" right="0.5" top="0.75" bottom="0.75" header="0.5" footer="0"/>
  <pageSetup scale="87" orientation="portrait" r:id="rId2"/>
  <headerFooter alignWithMargins="0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6"/>
    <pageSetUpPr fitToPage="1"/>
  </sheetPr>
  <dimension ref="A1:O33"/>
  <sheetViews>
    <sheetView showGridLines="0" showZeros="0" workbookViewId="0">
      <selection activeCell="C13" sqref="C13:F16"/>
    </sheetView>
  </sheetViews>
  <sheetFormatPr defaultRowHeight="12.75" x14ac:dyDescent="0.2"/>
  <cols>
    <col min="1" max="1" width="14.140625" customWidth="1"/>
    <col min="2" max="7" width="16.7109375" customWidth="1"/>
    <col min="8" max="10" width="9.28515625" customWidth="1"/>
    <col min="11" max="11" width="14.28515625" customWidth="1"/>
  </cols>
  <sheetData>
    <row r="1" spans="1:15" ht="31.35" customHeight="1" x14ac:dyDescent="0.2">
      <c r="A1" s="46" t="s">
        <v>16</v>
      </c>
      <c r="B1" s="47"/>
      <c r="C1" s="47"/>
      <c r="D1" s="47"/>
      <c r="E1" s="47"/>
      <c r="F1" s="47"/>
      <c r="G1" s="47"/>
      <c r="H1" s="9"/>
      <c r="I1" s="9"/>
      <c r="J1" s="9"/>
      <c r="K1" s="9"/>
      <c r="L1" s="9"/>
      <c r="M1" s="9"/>
      <c r="N1" s="10"/>
      <c r="O1" s="9"/>
    </row>
    <row r="2" spans="1:15" s="8" customFormat="1" ht="24.75" customHeight="1" x14ac:dyDescent="0.2">
      <c r="A2" s="48" t="s">
        <v>17</v>
      </c>
      <c r="B2" s="48"/>
      <c r="C2" s="48"/>
      <c r="D2" s="48"/>
      <c r="E2" s="48"/>
      <c r="F2" s="40"/>
      <c r="G2" s="41" t="s">
        <v>28</v>
      </c>
      <c r="H2" s="11"/>
      <c r="I2" s="11"/>
      <c r="J2" s="11"/>
      <c r="K2" s="11"/>
      <c r="L2" s="11"/>
      <c r="M2" s="11"/>
      <c r="N2" s="11"/>
    </row>
    <row r="3" spans="1:15" s="2" customFormat="1" ht="12" customHeight="1" x14ac:dyDescent="0.2">
      <c r="A3" s="16"/>
      <c r="B3" s="16"/>
      <c r="C3" s="16"/>
      <c r="D3" s="18"/>
      <c r="E3" s="18"/>
      <c r="F3" s="18"/>
      <c r="G3" s="18"/>
    </row>
    <row r="4" spans="1:15" s="2" customFormat="1" ht="12" customHeight="1" x14ac:dyDescent="0.2">
      <c r="A4" s="16"/>
      <c r="B4" s="16"/>
      <c r="C4" s="16"/>
      <c r="D4" s="18"/>
      <c r="E4" s="18"/>
      <c r="F4" s="18"/>
      <c r="G4" s="18"/>
    </row>
    <row r="5" spans="1:15" s="2" customFormat="1" ht="12" customHeight="1" x14ac:dyDescent="0.2">
      <c r="A5" s="16"/>
      <c r="B5" s="16"/>
      <c r="C5" s="16"/>
      <c r="D5" s="18"/>
      <c r="E5" s="18"/>
      <c r="F5" s="18"/>
      <c r="G5" s="18"/>
    </row>
    <row r="6" spans="1:15" s="3" customFormat="1" ht="12" customHeight="1" x14ac:dyDescent="0.2">
      <c r="A6" s="19"/>
      <c r="B6" s="19"/>
      <c r="C6" s="19"/>
      <c r="D6" s="17"/>
      <c r="E6" s="17"/>
      <c r="F6" s="19"/>
      <c r="G6" s="19"/>
    </row>
    <row r="7" spans="1:15" s="3" customFormat="1" ht="20.100000000000001" customHeight="1" x14ac:dyDescent="0.2">
      <c r="A7" s="42" t="s">
        <v>15</v>
      </c>
      <c r="B7" s="43"/>
      <c r="C7" s="49" t="s">
        <v>18</v>
      </c>
      <c r="D7" s="45"/>
      <c r="E7" s="34" t="s">
        <v>1</v>
      </c>
      <c r="F7" s="49" t="s">
        <v>21</v>
      </c>
      <c r="G7" s="45"/>
      <c r="J7" s="6"/>
      <c r="K7" s="6"/>
    </row>
    <row r="8" spans="1:15" s="3" customFormat="1" ht="20.100000000000001" customHeight="1" x14ac:dyDescent="0.2">
      <c r="A8" s="42" t="s">
        <v>14</v>
      </c>
      <c r="B8" s="43"/>
      <c r="C8" s="44" t="s">
        <v>19</v>
      </c>
      <c r="D8" s="45"/>
      <c r="E8" s="42" t="s">
        <v>11</v>
      </c>
      <c r="F8" s="43"/>
      <c r="G8" s="26">
        <v>42781</v>
      </c>
    </row>
    <row r="9" spans="1:15" ht="20.100000000000001" customHeight="1" x14ac:dyDescent="0.2">
      <c r="A9" s="42" t="s">
        <v>0</v>
      </c>
      <c r="B9" s="43"/>
      <c r="C9" s="49" t="s">
        <v>20</v>
      </c>
      <c r="D9" s="45"/>
      <c r="E9" s="42" t="s">
        <v>12</v>
      </c>
      <c r="F9" s="43"/>
      <c r="G9" s="26">
        <v>42794</v>
      </c>
    </row>
    <row r="10" spans="1:15" ht="14.1" customHeight="1" x14ac:dyDescent="0.2">
      <c r="A10" s="13"/>
      <c r="B10" s="13"/>
      <c r="C10" s="14"/>
      <c r="D10" s="13"/>
      <c r="E10" s="13"/>
      <c r="F10" s="14"/>
      <c r="G10" s="14"/>
    </row>
    <row r="11" spans="1:15" x14ac:dyDescent="0.2">
      <c r="A11" s="1"/>
      <c r="B11" s="1"/>
      <c r="C11" s="1"/>
      <c r="D11" s="1"/>
      <c r="E11" s="1"/>
      <c r="F11" s="1"/>
      <c r="G11" s="1"/>
    </row>
    <row r="12" spans="1:15" s="3" customFormat="1" ht="20.100000000000001" customHeight="1" x14ac:dyDescent="0.2">
      <c r="A12" s="5" t="s">
        <v>2</v>
      </c>
      <c r="B12" s="5" t="s">
        <v>13</v>
      </c>
      <c r="C12" s="7" t="s">
        <v>22</v>
      </c>
      <c r="D12" s="5" t="s">
        <v>23</v>
      </c>
      <c r="E12" s="5" t="s">
        <v>24</v>
      </c>
      <c r="F12" s="5" t="s">
        <v>25</v>
      </c>
      <c r="G12" s="5" t="s">
        <v>3</v>
      </c>
    </row>
    <row r="13" spans="1:15" s="3" customFormat="1" ht="20.100000000000001" customHeight="1" x14ac:dyDescent="0.2">
      <c r="A13" s="4" t="s">
        <v>8</v>
      </c>
      <c r="B13" s="25">
        <f>IF($G$8="","",$G$8)</f>
        <v>42781</v>
      </c>
      <c r="C13" s="35"/>
      <c r="D13" s="35"/>
      <c r="E13" s="35"/>
      <c r="F13" s="35"/>
      <c r="G13" s="36">
        <f>(Table1357[[#This Row],[Out2]]-Table1357[[#This Row],[In2]])+(Table1357[[#This Row],[Out]]-Table1357[[#This Row],[In]])</f>
        <v>0</v>
      </c>
    </row>
    <row r="14" spans="1:15" s="3" customFormat="1" ht="20.100000000000001" customHeight="1" x14ac:dyDescent="0.2">
      <c r="A14" s="4" t="s">
        <v>9</v>
      </c>
      <c r="B14" s="25">
        <f>IF($G$8="","",$G$8+1)</f>
        <v>42782</v>
      </c>
      <c r="C14" s="35"/>
      <c r="D14" s="35"/>
      <c r="E14" s="35"/>
      <c r="F14" s="35"/>
      <c r="G14" s="36">
        <f>(Table1357[[#This Row],[Out2]]-Table1357[[#This Row],[In2]])+(Table1357[[#This Row],[Out]]-Table1357[[#This Row],[In]])</f>
        <v>0</v>
      </c>
    </row>
    <row r="15" spans="1:15" s="3" customFormat="1" ht="20.100000000000001" customHeight="1" x14ac:dyDescent="0.2">
      <c r="A15" s="4" t="s">
        <v>10</v>
      </c>
      <c r="B15" s="25">
        <f>IF($G$8="","",$G$8+2)</f>
        <v>42783</v>
      </c>
      <c r="C15" s="35"/>
      <c r="D15" s="35"/>
      <c r="E15" s="35"/>
      <c r="F15" s="35"/>
      <c r="G15" s="36">
        <f>(Table1357[[#This Row],[Out2]]-Table1357[[#This Row],[In2]])+(Table1357[[#This Row],[Out]]-Table1357[[#This Row],[In]])</f>
        <v>0</v>
      </c>
    </row>
    <row r="16" spans="1:15" s="3" customFormat="1" ht="20.100000000000001" customHeight="1" x14ac:dyDescent="0.2">
      <c r="A16" s="4" t="s">
        <v>4</v>
      </c>
      <c r="B16" s="25">
        <f>IF($G$8="","",$G$8+3)</f>
        <v>42784</v>
      </c>
      <c r="C16" s="35"/>
      <c r="D16" s="35"/>
      <c r="E16" s="35"/>
      <c r="F16" s="35"/>
      <c r="G16" s="36">
        <f>(Table1357[[#This Row],[Out2]]-Table1357[[#This Row],[In2]])+(Table1357[[#This Row],[Out]]-Table1357[[#This Row],[In]])</f>
        <v>0</v>
      </c>
    </row>
    <row r="17" spans="1:7" s="3" customFormat="1" ht="20.100000000000001" customHeight="1" x14ac:dyDescent="0.2">
      <c r="A17" s="4" t="s">
        <v>5</v>
      </c>
      <c r="B17" s="25">
        <f>IF($G$8="","",$G$8+4)</f>
        <v>42785</v>
      </c>
      <c r="C17" s="35"/>
      <c r="D17" s="35"/>
      <c r="E17" s="35"/>
      <c r="F17" s="35"/>
      <c r="G17" s="36">
        <f>(Table1357[[#This Row],[Out2]]-Table1357[[#This Row],[In2]])+(Table1357[[#This Row],[Out]]-Table1357[[#This Row],[In]])</f>
        <v>0</v>
      </c>
    </row>
    <row r="18" spans="1:7" s="3" customFormat="1" ht="20.100000000000001" customHeight="1" x14ac:dyDescent="0.2">
      <c r="A18" s="4" t="s">
        <v>6</v>
      </c>
      <c r="B18" s="25">
        <f>IF($G$8="","",$G$8+5)</f>
        <v>42786</v>
      </c>
      <c r="C18" s="35"/>
      <c r="D18" s="35"/>
      <c r="E18" s="35"/>
      <c r="F18" s="35"/>
      <c r="G18" s="36">
        <f>(Table1357[[#This Row],[Out2]]-Table1357[[#This Row],[In2]])+(Table1357[[#This Row],[Out]]-Table1357[[#This Row],[In]])</f>
        <v>0</v>
      </c>
    </row>
    <row r="19" spans="1:7" s="3" customFormat="1" ht="20.100000000000001" customHeight="1" x14ac:dyDescent="0.2">
      <c r="A19" s="4" t="s">
        <v>7</v>
      </c>
      <c r="B19" s="25">
        <f>IF($G$8="","",$G$8+6)</f>
        <v>42787</v>
      </c>
      <c r="C19" s="35"/>
      <c r="D19" s="35"/>
      <c r="E19" s="35"/>
      <c r="F19" s="35"/>
      <c r="G19" s="36">
        <f>(Table1357[[#This Row],[Out2]]-Table1357[[#This Row],[In2]])+(Table1357[[#This Row],[Out]]-Table1357[[#This Row],[In]])</f>
        <v>0</v>
      </c>
    </row>
    <row r="20" spans="1:7" s="3" customFormat="1" ht="20.100000000000001" customHeight="1" x14ac:dyDescent="0.2">
      <c r="A20" s="4" t="s">
        <v>8</v>
      </c>
      <c r="B20" s="25">
        <f>IF($G$8="","",$G$8+7)</f>
        <v>42788</v>
      </c>
      <c r="C20" s="35"/>
      <c r="D20" s="35"/>
      <c r="E20" s="35"/>
      <c r="F20" s="35"/>
      <c r="G20" s="36">
        <f>(Table1357[[#This Row],[Out2]]-Table1357[[#This Row],[In2]])+(Table1357[[#This Row],[Out]]-Table1357[[#This Row],[In]])</f>
        <v>0</v>
      </c>
    </row>
    <row r="21" spans="1:7" s="3" customFormat="1" ht="20.100000000000001" customHeight="1" x14ac:dyDescent="0.2">
      <c r="A21" s="4" t="s">
        <v>9</v>
      </c>
      <c r="B21" s="25">
        <f>IF($G$8="","",$G$8+8)</f>
        <v>42789</v>
      </c>
      <c r="C21" s="35"/>
      <c r="D21" s="35"/>
      <c r="E21" s="35"/>
      <c r="F21" s="35"/>
      <c r="G21" s="36">
        <f>(Table1357[[#This Row],[Out2]]-Table1357[[#This Row],[In2]])+(Table1357[[#This Row],[Out]]-Table1357[[#This Row],[In]])</f>
        <v>0</v>
      </c>
    </row>
    <row r="22" spans="1:7" s="3" customFormat="1" ht="20.100000000000001" customHeight="1" x14ac:dyDescent="0.2">
      <c r="A22" s="4" t="s">
        <v>10</v>
      </c>
      <c r="B22" s="25">
        <f>IF($G$8="","",$G$8+9)</f>
        <v>42790</v>
      </c>
      <c r="C22" s="35"/>
      <c r="D22" s="35"/>
      <c r="E22" s="35"/>
      <c r="F22" s="35"/>
      <c r="G22" s="36">
        <f>(Table1357[[#This Row],[Out2]]-Table1357[[#This Row],[In2]])+(Table1357[[#This Row],[Out]]-Table1357[[#This Row],[In]])</f>
        <v>0</v>
      </c>
    </row>
    <row r="23" spans="1:7" s="3" customFormat="1" ht="20.100000000000001" customHeight="1" x14ac:dyDescent="0.2">
      <c r="A23" s="4" t="s">
        <v>4</v>
      </c>
      <c r="B23" s="25">
        <f>IF($G$8="","",$G$8+10)</f>
        <v>42791</v>
      </c>
      <c r="C23" s="35"/>
      <c r="D23" s="35"/>
      <c r="E23" s="35"/>
      <c r="F23" s="35"/>
      <c r="G23" s="36">
        <f>(Table1357[[#This Row],[Out2]]-Table1357[[#This Row],[In2]])+(Table1357[[#This Row],[Out]]-Table1357[[#This Row],[In]])</f>
        <v>0</v>
      </c>
    </row>
    <row r="24" spans="1:7" s="3" customFormat="1" ht="20.100000000000001" customHeight="1" x14ac:dyDescent="0.2">
      <c r="A24" s="4" t="s">
        <v>5</v>
      </c>
      <c r="B24" s="25">
        <f>IF($G$8="","",$G$8+11)</f>
        <v>42792</v>
      </c>
      <c r="C24" s="35"/>
      <c r="D24" s="35"/>
      <c r="E24" s="35"/>
      <c r="F24" s="35"/>
      <c r="G24" s="36">
        <f>(Table1357[[#This Row],[Out2]]-Table1357[[#This Row],[In2]])+(Table1357[[#This Row],[Out]]-Table1357[[#This Row],[In]])</f>
        <v>0</v>
      </c>
    </row>
    <row r="25" spans="1:7" s="3" customFormat="1" ht="20.100000000000001" customHeight="1" x14ac:dyDescent="0.2">
      <c r="A25" s="4" t="s">
        <v>6</v>
      </c>
      <c r="B25" s="25">
        <f>IF($G$8="","",$G$8+12)</f>
        <v>42793</v>
      </c>
      <c r="C25" s="35"/>
      <c r="D25" s="35"/>
      <c r="E25" s="35"/>
      <c r="F25" s="35"/>
      <c r="G25" s="36">
        <f>(Table1357[[#This Row],[Out2]]-Table1357[[#This Row],[In2]])+(Table1357[[#This Row],[Out]]-Table1357[[#This Row],[In]])</f>
        <v>0</v>
      </c>
    </row>
    <row r="26" spans="1:7" s="3" customFormat="1" ht="20.100000000000001" customHeight="1" x14ac:dyDescent="0.2">
      <c r="A26" s="4" t="s">
        <v>7</v>
      </c>
      <c r="B26" s="25">
        <f>IF($G$8="","",$G$8+13)</f>
        <v>42794</v>
      </c>
      <c r="C26" s="35"/>
      <c r="D26" s="35"/>
      <c r="E26" s="35"/>
      <c r="F26" s="35"/>
      <c r="G26" s="36">
        <f>(Table1357[[#This Row],[Out2]]-Table1357[[#This Row],[In2]])+(Table1357[[#This Row],[Out]]-Table1357[[#This Row],[In]])</f>
        <v>0</v>
      </c>
    </row>
    <row r="27" spans="1:7" s="3" customFormat="1" ht="20.100000000000001" customHeight="1" thickBot="1" x14ac:dyDescent="0.25">
      <c r="A27" s="27"/>
      <c r="B27" s="28" t="s">
        <v>3</v>
      </c>
      <c r="C27" s="29"/>
      <c r="D27" s="29"/>
      <c r="E27" s="29"/>
      <c r="F27" s="29"/>
      <c r="G27" s="36">
        <f>SUBTOTAL(109,Table1357[Total])</f>
        <v>0</v>
      </c>
    </row>
    <row r="30" spans="1:7" x14ac:dyDescent="0.2">
      <c r="A30" s="15"/>
      <c r="B30" s="15"/>
      <c r="C30" s="15"/>
      <c r="D30" s="15"/>
      <c r="E30" s="15"/>
      <c r="F30" s="15"/>
      <c r="G30" s="15"/>
    </row>
    <row r="31" spans="1:7" ht="33" x14ac:dyDescent="0.6">
      <c r="A31" s="31"/>
      <c r="B31" s="20"/>
      <c r="C31" s="20"/>
      <c r="D31" s="20"/>
      <c r="E31" s="21"/>
      <c r="F31" s="30"/>
      <c r="G31" s="20"/>
    </row>
    <row r="32" spans="1:7" s="12" customFormat="1" ht="27.95" customHeight="1" x14ac:dyDescent="0.2">
      <c r="A32" s="50" t="s">
        <v>26</v>
      </c>
      <c r="B32" s="50"/>
      <c r="C32" s="22"/>
      <c r="D32" s="22"/>
      <c r="E32" s="23"/>
      <c r="F32" s="32" t="s">
        <v>13</v>
      </c>
      <c r="G32" s="22"/>
    </row>
    <row r="33" spans="1:7" s="12" customFormat="1" ht="20.100000000000001" customHeight="1" x14ac:dyDescent="0.2">
      <c r="A33" s="51" t="s">
        <v>27</v>
      </c>
      <c r="B33" s="51"/>
      <c r="C33" s="24"/>
      <c r="D33" s="24"/>
      <c r="E33" s="23"/>
      <c r="F33" s="33" t="s">
        <v>13</v>
      </c>
      <c r="G33" s="24"/>
    </row>
  </sheetData>
  <mergeCells count="13">
    <mergeCell ref="A9:B9"/>
    <mergeCell ref="C9:D9"/>
    <mergeCell ref="E9:F9"/>
    <mergeCell ref="A32:B32"/>
    <mergeCell ref="A33:B33"/>
    <mergeCell ref="A8:B8"/>
    <mergeCell ref="C8:D8"/>
    <mergeCell ref="E8:F8"/>
    <mergeCell ref="A1:G1"/>
    <mergeCell ref="A2:E2"/>
    <mergeCell ref="A7:B7"/>
    <mergeCell ref="C7:D7"/>
    <mergeCell ref="F7:G7"/>
  </mergeCells>
  <hyperlinks>
    <hyperlink ref="C8" r:id="rId1" display="vblankenship78@gmail.com"/>
  </hyperlinks>
  <printOptions horizontalCentered="1"/>
  <pageMargins left="0.5" right="0.5" top="0.75" bottom="0.75" header="0.5" footer="0"/>
  <pageSetup scale="87" orientation="portrait" r:id="rId2"/>
  <headerFooter alignWithMargins="0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6"/>
    <pageSetUpPr fitToPage="1"/>
  </sheetPr>
  <dimension ref="A1:O35"/>
  <sheetViews>
    <sheetView showGridLines="0" showZeros="0" workbookViewId="0">
      <selection activeCell="C13" sqref="C13:F16"/>
    </sheetView>
  </sheetViews>
  <sheetFormatPr defaultRowHeight="12.75" x14ac:dyDescent="0.2"/>
  <cols>
    <col min="1" max="1" width="14.140625" customWidth="1"/>
    <col min="2" max="7" width="16.7109375" customWidth="1"/>
    <col min="8" max="10" width="9.28515625" customWidth="1"/>
    <col min="11" max="11" width="14.28515625" customWidth="1"/>
  </cols>
  <sheetData>
    <row r="1" spans="1:15" ht="31.35" customHeight="1" x14ac:dyDescent="0.2">
      <c r="A1" s="46" t="s">
        <v>16</v>
      </c>
      <c r="B1" s="47"/>
      <c r="C1" s="47"/>
      <c r="D1" s="47"/>
      <c r="E1" s="47"/>
      <c r="F1" s="47"/>
      <c r="G1" s="47"/>
      <c r="H1" s="9"/>
      <c r="I1" s="9"/>
      <c r="J1" s="9"/>
      <c r="K1" s="9"/>
      <c r="L1" s="9"/>
      <c r="M1" s="9"/>
      <c r="N1" s="10"/>
      <c r="O1" s="9"/>
    </row>
    <row r="2" spans="1:15" s="8" customFormat="1" ht="24.75" customHeight="1" x14ac:dyDescent="0.2">
      <c r="A2" s="48" t="s">
        <v>17</v>
      </c>
      <c r="B2" s="48"/>
      <c r="C2" s="48"/>
      <c r="D2" s="48"/>
      <c r="E2" s="48"/>
      <c r="F2" s="40"/>
      <c r="G2" s="41" t="s">
        <v>28</v>
      </c>
      <c r="H2" s="11"/>
      <c r="I2" s="11"/>
      <c r="J2" s="11"/>
      <c r="K2" s="11"/>
      <c r="L2" s="11"/>
      <c r="M2" s="11"/>
      <c r="N2" s="11"/>
    </row>
    <row r="3" spans="1:15" s="2" customFormat="1" ht="12" customHeight="1" x14ac:dyDescent="0.2">
      <c r="A3" s="16"/>
      <c r="B3" s="16"/>
      <c r="C3" s="16"/>
      <c r="D3" s="18"/>
      <c r="E3" s="18"/>
      <c r="F3" s="18"/>
      <c r="G3" s="18"/>
    </row>
    <row r="4" spans="1:15" s="2" customFormat="1" ht="12" customHeight="1" x14ac:dyDescent="0.2">
      <c r="A4" s="16"/>
      <c r="B4" s="16"/>
      <c r="C4" s="16"/>
      <c r="D4" s="18"/>
      <c r="E4" s="18"/>
      <c r="F4" s="18"/>
      <c r="G4" s="18"/>
    </row>
    <row r="5" spans="1:15" s="2" customFormat="1" ht="12" customHeight="1" x14ac:dyDescent="0.2">
      <c r="A5" s="16"/>
      <c r="B5" s="16"/>
      <c r="C5" s="16"/>
      <c r="D5" s="18"/>
      <c r="E5" s="18"/>
      <c r="F5" s="18"/>
      <c r="G5" s="18"/>
    </row>
    <row r="6" spans="1:15" s="3" customFormat="1" ht="12" customHeight="1" x14ac:dyDescent="0.2">
      <c r="A6" s="19"/>
      <c r="B6" s="19"/>
      <c r="C6" s="19"/>
      <c r="D6" s="17"/>
      <c r="E6" s="17"/>
      <c r="F6" s="19"/>
      <c r="G6" s="19"/>
    </row>
    <row r="7" spans="1:15" s="3" customFormat="1" ht="20.100000000000001" customHeight="1" x14ac:dyDescent="0.2">
      <c r="A7" s="42" t="s">
        <v>15</v>
      </c>
      <c r="B7" s="43"/>
      <c r="C7" s="49" t="s">
        <v>18</v>
      </c>
      <c r="D7" s="45"/>
      <c r="E7" s="34" t="s">
        <v>1</v>
      </c>
      <c r="F7" s="49" t="s">
        <v>21</v>
      </c>
      <c r="G7" s="45"/>
      <c r="J7" s="6"/>
      <c r="K7" s="6"/>
    </row>
    <row r="8" spans="1:15" s="3" customFormat="1" ht="20.100000000000001" customHeight="1" x14ac:dyDescent="0.2">
      <c r="A8" s="42" t="s">
        <v>14</v>
      </c>
      <c r="B8" s="43"/>
      <c r="C8" s="44" t="s">
        <v>19</v>
      </c>
      <c r="D8" s="45"/>
      <c r="E8" s="42" t="s">
        <v>11</v>
      </c>
      <c r="F8" s="43"/>
      <c r="G8" s="26">
        <v>42795</v>
      </c>
    </row>
    <row r="9" spans="1:15" ht="20.100000000000001" customHeight="1" x14ac:dyDescent="0.2">
      <c r="A9" s="42" t="s">
        <v>0</v>
      </c>
      <c r="B9" s="43"/>
      <c r="C9" s="49" t="s">
        <v>20</v>
      </c>
      <c r="D9" s="45"/>
      <c r="E9" s="42" t="s">
        <v>12</v>
      </c>
      <c r="F9" s="43"/>
      <c r="G9" s="26">
        <v>42810</v>
      </c>
    </row>
    <row r="10" spans="1:15" ht="14.1" customHeight="1" x14ac:dyDescent="0.2">
      <c r="A10" s="13"/>
      <c r="B10" s="13"/>
      <c r="C10" s="14"/>
      <c r="D10" s="13"/>
      <c r="E10" s="13"/>
      <c r="F10" s="14"/>
      <c r="G10" s="14"/>
    </row>
    <row r="11" spans="1:15" x14ac:dyDescent="0.2">
      <c r="A11" s="1"/>
      <c r="B11" s="1"/>
      <c r="C11" s="1"/>
      <c r="D11" s="1"/>
      <c r="E11" s="1"/>
      <c r="F11" s="1"/>
      <c r="G11" s="1"/>
    </row>
    <row r="12" spans="1:15" s="3" customFormat="1" ht="20.100000000000001" customHeight="1" x14ac:dyDescent="0.2">
      <c r="A12" s="5" t="s">
        <v>2</v>
      </c>
      <c r="B12" s="5" t="s">
        <v>13</v>
      </c>
      <c r="C12" s="7" t="s">
        <v>22</v>
      </c>
      <c r="D12" s="5" t="s">
        <v>23</v>
      </c>
      <c r="E12" s="5" t="s">
        <v>24</v>
      </c>
      <c r="F12" s="5" t="s">
        <v>25</v>
      </c>
      <c r="G12" s="5" t="s">
        <v>3</v>
      </c>
    </row>
    <row r="13" spans="1:15" s="3" customFormat="1" ht="20.100000000000001" customHeight="1" x14ac:dyDescent="0.2">
      <c r="A13" s="4" t="s">
        <v>8</v>
      </c>
      <c r="B13" s="25">
        <f>IF($G$8="","",$G$8)</f>
        <v>42795</v>
      </c>
      <c r="C13" s="35"/>
      <c r="D13" s="35"/>
      <c r="E13" s="35"/>
      <c r="F13" s="35"/>
      <c r="G13" s="36">
        <f>(Table1468[[#This Row],[Out2]]-Table1468[[#This Row],[In2]])+(Table1468[[#This Row],[Out]]-Table1468[[#This Row],[In]])</f>
        <v>0</v>
      </c>
    </row>
    <row r="14" spans="1:15" s="3" customFormat="1" ht="20.100000000000001" customHeight="1" x14ac:dyDescent="0.2">
      <c r="A14" s="4" t="s">
        <v>9</v>
      </c>
      <c r="B14" s="25">
        <f>IF($G$8="","",$G$8+1)</f>
        <v>42796</v>
      </c>
      <c r="C14" s="35"/>
      <c r="D14" s="35"/>
      <c r="E14" s="35"/>
      <c r="F14" s="35"/>
      <c r="G14" s="36">
        <f>(Table1468[[#This Row],[Out2]]-Table1468[[#This Row],[In2]])+(Table1468[[#This Row],[Out]]-Table1468[[#This Row],[In]])</f>
        <v>0</v>
      </c>
    </row>
    <row r="15" spans="1:15" s="3" customFormat="1" ht="20.100000000000001" customHeight="1" x14ac:dyDescent="0.2">
      <c r="A15" s="4" t="s">
        <v>10</v>
      </c>
      <c r="B15" s="25">
        <f>IF($G$8="","",$G$8+2)</f>
        <v>42797</v>
      </c>
      <c r="C15" s="35"/>
      <c r="D15" s="35"/>
      <c r="E15" s="35"/>
      <c r="F15" s="35"/>
      <c r="G15" s="36">
        <f>(Table1468[[#This Row],[Out2]]-Table1468[[#This Row],[In2]])+(Table1468[[#This Row],[Out]]-Table1468[[#This Row],[In]])</f>
        <v>0</v>
      </c>
    </row>
    <row r="16" spans="1:15" s="3" customFormat="1" ht="20.100000000000001" customHeight="1" x14ac:dyDescent="0.2">
      <c r="A16" s="4" t="s">
        <v>4</v>
      </c>
      <c r="B16" s="25">
        <f>IF($G$8="","",$G$8+3)</f>
        <v>42798</v>
      </c>
      <c r="C16" s="35"/>
      <c r="D16" s="35"/>
      <c r="E16" s="35"/>
      <c r="F16" s="35"/>
      <c r="G16" s="36">
        <f>(Table1468[[#This Row],[Out2]]-Table1468[[#This Row],[In2]])+(Table1468[[#This Row],[Out]]-Table1468[[#This Row],[In]])</f>
        <v>0</v>
      </c>
    </row>
    <row r="17" spans="1:7" s="3" customFormat="1" ht="20.100000000000001" customHeight="1" x14ac:dyDescent="0.2">
      <c r="A17" s="4" t="s">
        <v>5</v>
      </c>
      <c r="B17" s="25">
        <f>IF($G$8="","",$G$8+4)</f>
        <v>42799</v>
      </c>
      <c r="C17" s="35"/>
      <c r="D17" s="35"/>
      <c r="E17" s="35"/>
      <c r="F17" s="35"/>
      <c r="G17" s="36">
        <f>(Table1468[[#This Row],[Out2]]-Table1468[[#This Row],[In2]])+(Table1468[[#This Row],[Out]]-Table1468[[#This Row],[In]])</f>
        <v>0</v>
      </c>
    </row>
    <row r="18" spans="1:7" s="3" customFormat="1" ht="20.100000000000001" customHeight="1" x14ac:dyDescent="0.2">
      <c r="A18" s="4" t="s">
        <v>6</v>
      </c>
      <c r="B18" s="25">
        <f>IF($G$8="","",$G$8+5)</f>
        <v>42800</v>
      </c>
      <c r="C18" s="35"/>
      <c r="D18" s="35"/>
      <c r="E18" s="35"/>
      <c r="F18" s="35"/>
      <c r="G18" s="36">
        <f>(Table1468[[#This Row],[Out2]]-Table1468[[#This Row],[In2]])+(Table1468[[#This Row],[Out]]-Table1468[[#This Row],[In]])</f>
        <v>0</v>
      </c>
    </row>
    <row r="19" spans="1:7" s="3" customFormat="1" ht="20.100000000000001" customHeight="1" x14ac:dyDescent="0.2">
      <c r="A19" s="4" t="s">
        <v>7</v>
      </c>
      <c r="B19" s="25">
        <f>IF($G$8="","",$G$8+6)</f>
        <v>42801</v>
      </c>
      <c r="C19" s="35"/>
      <c r="D19" s="35"/>
      <c r="E19" s="35"/>
      <c r="F19" s="35"/>
      <c r="G19" s="36">
        <f>(Table1468[[#This Row],[Out2]]-Table1468[[#This Row],[In2]])+(Table1468[[#This Row],[Out]]-Table1468[[#This Row],[In]])</f>
        <v>0</v>
      </c>
    </row>
    <row r="20" spans="1:7" s="3" customFormat="1" ht="20.100000000000001" customHeight="1" x14ac:dyDescent="0.2">
      <c r="A20" s="4" t="s">
        <v>8</v>
      </c>
      <c r="B20" s="25">
        <f>IF($G$8="","",$G$8+7)</f>
        <v>42802</v>
      </c>
      <c r="C20" s="35"/>
      <c r="D20" s="35"/>
      <c r="E20" s="35"/>
      <c r="F20" s="35"/>
      <c r="G20" s="36">
        <f>(Table1468[[#This Row],[Out2]]-Table1468[[#This Row],[In2]])+(Table1468[[#This Row],[Out]]-Table1468[[#This Row],[In]])</f>
        <v>0</v>
      </c>
    </row>
    <row r="21" spans="1:7" s="3" customFormat="1" ht="20.100000000000001" customHeight="1" x14ac:dyDescent="0.2">
      <c r="A21" s="4" t="s">
        <v>9</v>
      </c>
      <c r="B21" s="25">
        <f>IF($G$8="","",$G$8+8)</f>
        <v>42803</v>
      </c>
      <c r="C21" s="35"/>
      <c r="D21" s="35"/>
      <c r="E21" s="35"/>
      <c r="F21" s="35"/>
      <c r="G21" s="36">
        <f>(Table1468[[#This Row],[Out2]]-Table1468[[#This Row],[In2]])+(Table1468[[#This Row],[Out]]-Table1468[[#This Row],[In]])</f>
        <v>0</v>
      </c>
    </row>
    <row r="22" spans="1:7" s="3" customFormat="1" ht="20.100000000000001" customHeight="1" x14ac:dyDescent="0.2">
      <c r="A22" s="4" t="s">
        <v>10</v>
      </c>
      <c r="B22" s="25">
        <f>IF($G$8="","",$G$8+9)</f>
        <v>42804</v>
      </c>
      <c r="C22" s="35"/>
      <c r="D22" s="35"/>
      <c r="E22" s="35"/>
      <c r="F22" s="35"/>
      <c r="G22" s="36">
        <f>(Table1468[[#This Row],[Out2]]-Table1468[[#This Row],[In2]])+(Table1468[[#This Row],[Out]]-Table1468[[#This Row],[In]])</f>
        <v>0</v>
      </c>
    </row>
    <row r="23" spans="1:7" s="3" customFormat="1" ht="20.100000000000001" customHeight="1" x14ac:dyDescent="0.2">
      <c r="A23" s="4" t="s">
        <v>4</v>
      </c>
      <c r="B23" s="25">
        <f>IF($G$8="","",$G$8+10)</f>
        <v>42805</v>
      </c>
      <c r="C23" s="35"/>
      <c r="D23" s="35"/>
      <c r="E23" s="35"/>
      <c r="F23" s="35"/>
      <c r="G23" s="36">
        <f>(Table1468[[#This Row],[Out2]]-Table1468[[#This Row],[In2]])+(Table1468[[#This Row],[Out]]-Table1468[[#This Row],[In]])</f>
        <v>0</v>
      </c>
    </row>
    <row r="24" spans="1:7" s="3" customFormat="1" ht="20.100000000000001" customHeight="1" x14ac:dyDescent="0.2">
      <c r="A24" s="4" t="s">
        <v>5</v>
      </c>
      <c r="B24" s="25">
        <f>IF($G$8="","",$G$8+11)</f>
        <v>42806</v>
      </c>
      <c r="C24" s="35"/>
      <c r="D24" s="35"/>
      <c r="E24" s="35"/>
      <c r="F24" s="35"/>
      <c r="G24" s="36">
        <f>(Table1468[[#This Row],[Out2]]-Table1468[[#This Row],[In2]])+(Table1468[[#This Row],[Out]]-Table1468[[#This Row],[In]])</f>
        <v>0</v>
      </c>
    </row>
    <row r="25" spans="1:7" s="3" customFormat="1" ht="20.100000000000001" customHeight="1" x14ac:dyDescent="0.2">
      <c r="A25" s="4" t="s">
        <v>6</v>
      </c>
      <c r="B25" s="25">
        <f>IF($G$8="","",$G$8+12)</f>
        <v>42807</v>
      </c>
      <c r="C25" s="35"/>
      <c r="D25" s="35"/>
      <c r="E25" s="35"/>
      <c r="F25" s="35"/>
      <c r="G25" s="36">
        <f>(Table1468[[#This Row],[Out2]]-Table1468[[#This Row],[In2]])+(Table1468[[#This Row],[Out]]-Table1468[[#This Row],[In]])</f>
        <v>0</v>
      </c>
    </row>
    <row r="26" spans="1:7" s="3" customFormat="1" ht="20.100000000000001" customHeight="1" x14ac:dyDescent="0.2">
      <c r="A26" s="4" t="s">
        <v>7</v>
      </c>
      <c r="B26" s="25">
        <f>IF($G$8="","",$G$8+13)</f>
        <v>42808</v>
      </c>
      <c r="C26" s="35"/>
      <c r="D26" s="35"/>
      <c r="E26" s="35"/>
      <c r="F26" s="35"/>
      <c r="G26" s="36">
        <f>(Table1468[[#This Row],[Out2]]-Table1468[[#This Row],[In2]])+(Table1468[[#This Row],[Out]]-Table1468[[#This Row],[In]])</f>
        <v>0</v>
      </c>
    </row>
    <row r="27" spans="1:7" s="3" customFormat="1" ht="20.100000000000001" customHeight="1" x14ac:dyDescent="0.2">
      <c r="A27" s="4" t="s">
        <v>8</v>
      </c>
      <c r="B27" s="25">
        <f>IF($G$8="","",$G$8+14)</f>
        <v>42809</v>
      </c>
      <c r="C27" s="35"/>
      <c r="D27" s="35"/>
      <c r="E27" s="35"/>
      <c r="F27" s="35"/>
      <c r="G27" s="36">
        <f>(Table1468[[#This Row],[Out2]]-Table1468[[#This Row],[In2]])+(Table1468[[#This Row],[Out]]-Table1468[[#This Row],[In]])</f>
        <v>0</v>
      </c>
    </row>
    <row r="28" spans="1:7" s="3" customFormat="1" ht="20.100000000000001" customHeight="1" x14ac:dyDescent="0.2">
      <c r="A28" s="4" t="s">
        <v>9</v>
      </c>
      <c r="B28" s="25">
        <f>IF($G$8="","",$G$8+15)</f>
        <v>42810</v>
      </c>
      <c r="C28" s="35"/>
      <c r="D28" s="35"/>
      <c r="E28" s="35"/>
      <c r="F28" s="35"/>
      <c r="G28" s="36">
        <f>(Table1468[[#This Row],[Out2]]-Table1468[[#This Row],[In2]])+(Table1468[[#This Row],[Out]]-Table1468[[#This Row],[In]])</f>
        <v>0</v>
      </c>
    </row>
    <row r="29" spans="1:7" s="3" customFormat="1" ht="20.100000000000001" customHeight="1" thickBot="1" x14ac:dyDescent="0.25">
      <c r="A29" s="27"/>
      <c r="B29" s="28" t="s">
        <v>3</v>
      </c>
      <c r="C29" s="29"/>
      <c r="D29" s="29"/>
      <c r="E29" s="29"/>
      <c r="F29" s="29"/>
      <c r="G29" s="36">
        <f>SUBTOTAL(109,Table1468[Total])</f>
        <v>0</v>
      </c>
    </row>
    <row r="32" spans="1:7" x14ac:dyDescent="0.2">
      <c r="A32" s="15"/>
      <c r="B32" s="15"/>
      <c r="C32" s="15"/>
      <c r="D32" s="15"/>
      <c r="E32" s="15"/>
      <c r="F32" s="15"/>
      <c r="G32" s="15"/>
    </row>
    <row r="33" spans="1:7" ht="33" x14ac:dyDescent="0.6">
      <c r="A33" s="31"/>
      <c r="B33" s="20"/>
      <c r="C33" s="20"/>
      <c r="D33" s="20"/>
      <c r="E33" s="21"/>
      <c r="F33" s="30"/>
      <c r="G33" s="20"/>
    </row>
    <row r="34" spans="1:7" s="12" customFormat="1" ht="27.95" customHeight="1" x14ac:dyDescent="0.2">
      <c r="A34" s="50" t="s">
        <v>26</v>
      </c>
      <c r="B34" s="50"/>
      <c r="C34" s="22"/>
      <c r="D34" s="22"/>
      <c r="E34" s="23"/>
      <c r="F34" s="32" t="s">
        <v>13</v>
      </c>
      <c r="G34" s="22"/>
    </row>
    <row r="35" spans="1:7" s="12" customFormat="1" ht="20.100000000000001" customHeight="1" x14ac:dyDescent="0.2">
      <c r="A35" s="51" t="s">
        <v>27</v>
      </c>
      <c r="B35" s="51"/>
      <c r="C35" s="24"/>
      <c r="D35" s="24"/>
      <c r="E35" s="23"/>
      <c r="F35" s="33" t="s">
        <v>13</v>
      </c>
      <c r="G35" s="24"/>
    </row>
  </sheetData>
  <mergeCells count="13">
    <mergeCell ref="A9:B9"/>
    <mergeCell ref="C9:D9"/>
    <mergeCell ref="E9:F9"/>
    <mergeCell ref="A34:B34"/>
    <mergeCell ref="A35:B35"/>
    <mergeCell ref="A8:B8"/>
    <mergeCell ref="C8:D8"/>
    <mergeCell ref="E8:F8"/>
    <mergeCell ref="A1:G1"/>
    <mergeCell ref="A2:E2"/>
    <mergeCell ref="A7:B7"/>
    <mergeCell ref="C7:D7"/>
    <mergeCell ref="F7:G7"/>
  </mergeCells>
  <hyperlinks>
    <hyperlink ref="C8" r:id="rId1" display="vblankenship78@gmail.com"/>
  </hyperlinks>
  <printOptions horizontalCentered="1"/>
  <pageMargins left="0.5" right="0.5" top="0.75" bottom="0.75" header="0.5" footer="0"/>
  <pageSetup scale="87" orientation="portrait" r:id="rId2"/>
  <headerFooter alignWithMargins="0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6"/>
    <pageSetUpPr fitToPage="1"/>
  </sheetPr>
  <dimension ref="A1:O34"/>
  <sheetViews>
    <sheetView showGridLines="0" showZeros="0" workbookViewId="0">
      <selection activeCell="C13" sqref="C13:F16"/>
    </sheetView>
  </sheetViews>
  <sheetFormatPr defaultRowHeight="12.75" x14ac:dyDescent="0.2"/>
  <cols>
    <col min="1" max="1" width="14.140625" customWidth="1"/>
    <col min="2" max="7" width="16.7109375" customWidth="1"/>
    <col min="8" max="10" width="9.28515625" customWidth="1"/>
    <col min="11" max="11" width="14.28515625" customWidth="1"/>
  </cols>
  <sheetData>
    <row r="1" spans="1:15" ht="31.35" customHeight="1" x14ac:dyDescent="0.2">
      <c r="A1" s="46" t="s">
        <v>16</v>
      </c>
      <c r="B1" s="47"/>
      <c r="C1" s="47"/>
      <c r="D1" s="47"/>
      <c r="E1" s="47"/>
      <c r="F1" s="47"/>
      <c r="G1" s="47"/>
      <c r="H1" s="9"/>
      <c r="I1" s="9"/>
      <c r="J1" s="9"/>
      <c r="K1" s="9"/>
      <c r="L1" s="9"/>
      <c r="M1" s="9"/>
      <c r="N1" s="10"/>
      <c r="O1" s="9"/>
    </row>
    <row r="2" spans="1:15" s="8" customFormat="1" ht="24.75" customHeight="1" x14ac:dyDescent="0.2">
      <c r="A2" s="48" t="s">
        <v>17</v>
      </c>
      <c r="B2" s="48"/>
      <c r="C2" s="48"/>
      <c r="D2" s="48"/>
      <c r="E2" s="48"/>
      <c r="F2" s="40"/>
      <c r="G2" s="41" t="s">
        <v>28</v>
      </c>
      <c r="H2" s="11"/>
      <c r="I2" s="11"/>
      <c r="J2" s="11"/>
      <c r="K2" s="11"/>
      <c r="L2" s="11"/>
      <c r="M2" s="11"/>
      <c r="N2" s="11"/>
    </row>
    <row r="3" spans="1:15" s="2" customFormat="1" ht="12" customHeight="1" x14ac:dyDescent="0.2">
      <c r="A3" s="16"/>
      <c r="B3" s="16"/>
      <c r="C3" s="16"/>
      <c r="D3" s="18"/>
      <c r="E3" s="18"/>
      <c r="F3" s="18"/>
      <c r="G3" s="18"/>
    </row>
    <row r="4" spans="1:15" s="2" customFormat="1" ht="12" customHeight="1" x14ac:dyDescent="0.2">
      <c r="A4" s="16"/>
      <c r="B4" s="16"/>
      <c r="C4" s="16"/>
      <c r="D4" s="18"/>
      <c r="E4" s="18"/>
      <c r="F4" s="18"/>
      <c r="G4" s="18"/>
    </row>
    <row r="5" spans="1:15" s="2" customFormat="1" ht="12" customHeight="1" x14ac:dyDescent="0.2">
      <c r="A5" s="16"/>
      <c r="B5" s="16"/>
      <c r="C5" s="16"/>
      <c r="D5" s="18"/>
      <c r="E5" s="18"/>
      <c r="F5" s="18"/>
      <c r="G5" s="18"/>
    </row>
    <row r="6" spans="1:15" s="3" customFormat="1" ht="12" customHeight="1" x14ac:dyDescent="0.2">
      <c r="A6" s="19"/>
      <c r="B6" s="19"/>
      <c r="C6" s="19"/>
      <c r="D6" s="17"/>
      <c r="E6" s="17"/>
      <c r="F6" s="19"/>
      <c r="G6" s="19"/>
    </row>
    <row r="7" spans="1:15" s="3" customFormat="1" ht="20.100000000000001" customHeight="1" x14ac:dyDescent="0.2">
      <c r="A7" s="42" t="s">
        <v>15</v>
      </c>
      <c r="B7" s="43"/>
      <c r="C7" s="49" t="s">
        <v>18</v>
      </c>
      <c r="D7" s="45"/>
      <c r="E7" s="34" t="s">
        <v>1</v>
      </c>
      <c r="F7" s="49" t="s">
        <v>21</v>
      </c>
      <c r="G7" s="45"/>
      <c r="J7" s="6"/>
      <c r="K7" s="6"/>
    </row>
    <row r="8" spans="1:15" s="3" customFormat="1" ht="20.100000000000001" customHeight="1" x14ac:dyDescent="0.2">
      <c r="A8" s="42" t="s">
        <v>14</v>
      </c>
      <c r="B8" s="43"/>
      <c r="C8" s="44" t="s">
        <v>19</v>
      </c>
      <c r="D8" s="45"/>
      <c r="E8" s="42" t="s">
        <v>11</v>
      </c>
      <c r="F8" s="43"/>
      <c r="G8" s="26">
        <v>42811</v>
      </c>
    </row>
    <row r="9" spans="1:15" ht="20.100000000000001" customHeight="1" x14ac:dyDescent="0.2">
      <c r="A9" s="42" t="s">
        <v>0</v>
      </c>
      <c r="B9" s="43"/>
      <c r="C9" s="49" t="s">
        <v>20</v>
      </c>
      <c r="D9" s="45"/>
      <c r="E9" s="42" t="s">
        <v>12</v>
      </c>
      <c r="F9" s="43"/>
      <c r="G9" s="26">
        <v>42825</v>
      </c>
    </row>
    <row r="10" spans="1:15" ht="14.1" customHeight="1" x14ac:dyDescent="0.2">
      <c r="A10" s="13"/>
      <c r="B10" s="13"/>
      <c r="C10" s="14"/>
      <c r="D10" s="13"/>
      <c r="E10" s="13"/>
      <c r="F10" s="14"/>
      <c r="G10" s="14"/>
    </row>
    <row r="11" spans="1:15" x14ac:dyDescent="0.2">
      <c r="A11" s="1"/>
      <c r="B11" s="1"/>
      <c r="C11" s="1"/>
      <c r="D11" s="1"/>
      <c r="E11" s="1"/>
      <c r="F11" s="1"/>
      <c r="G11" s="1"/>
    </row>
    <row r="12" spans="1:15" s="3" customFormat="1" ht="20.100000000000001" customHeight="1" x14ac:dyDescent="0.2">
      <c r="A12" s="5" t="s">
        <v>2</v>
      </c>
      <c r="B12" s="5" t="s">
        <v>13</v>
      </c>
      <c r="C12" s="7" t="s">
        <v>22</v>
      </c>
      <c r="D12" s="5" t="s">
        <v>23</v>
      </c>
      <c r="E12" s="5" t="s">
        <v>24</v>
      </c>
      <c r="F12" s="5" t="s">
        <v>25</v>
      </c>
      <c r="G12" s="5" t="s">
        <v>3</v>
      </c>
    </row>
    <row r="13" spans="1:15" s="3" customFormat="1" ht="20.100000000000001" customHeight="1" x14ac:dyDescent="0.2">
      <c r="A13" s="4" t="s">
        <v>10</v>
      </c>
      <c r="B13" s="25">
        <f>IF($G$8="","",$G$8)</f>
        <v>42811</v>
      </c>
      <c r="C13" s="35"/>
      <c r="D13" s="35"/>
      <c r="E13" s="35"/>
      <c r="F13" s="35"/>
      <c r="G13" s="36">
        <f>(Table13579[[#This Row],[Out2]]-Table13579[[#This Row],[In2]])+(Table13579[[#This Row],[Out]]-Table13579[[#This Row],[In]])</f>
        <v>0</v>
      </c>
    </row>
    <row r="14" spans="1:15" s="3" customFormat="1" ht="20.100000000000001" customHeight="1" x14ac:dyDescent="0.2">
      <c r="A14" s="4" t="s">
        <v>4</v>
      </c>
      <c r="B14" s="25">
        <f>IF($G$8="","",$G$8+1)</f>
        <v>42812</v>
      </c>
      <c r="C14" s="35"/>
      <c r="D14" s="35"/>
      <c r="E14" s="35"/>
      <c r="F14" s="35"/>
      <c r="G14" s="36">
        <f>(Table13579[[#This Row],[Out2]]-Table13579[[#This Row],[In2]])+(Table13579[[#This Row],[Out]]-Table13579[[#This Row],[In]])</f>
        <v>0</v>
      </c>
    </row>
    <row r="15" spans="1:15" s="3" customFormat="1" ht="20.100000000000001" customHeight="1" x14ac:dyDescent="0.2">
      <c r="A15" s="4" t="s">
        <v>5</v>
      </c>
      <c r="B15" s="25">
        <f>IF($G$8="","",$G$8+2)</f>
        <v>42813</v>
      </c>
      <c r="C15" s="35"/>
      <c r="D15" s="35"/>
      <c r="E15" s="35"/>
      <c r="F15" s="35"/>
      <c r="G15" s="36">
        <f>(Table13579[[#This Row],[Out2]]-Table13579[[#This Row],[In2]])+(Table13579[[#This Row],[Out]]-Table13579[[#This Row],[In]])</f>
        <v>0</v>
      </c>
    </row>
    <row r="16" spans="1:15" s="3" customFormat="1" ht="20.100000000000001" customHeight="1" x14ac:dyDescent="0.2">
      <c r="A16" s="4" t="s">
        <v>6</v>
      </c>
      <c r="B16" s="25">
        <f>IF($G$8="","",$G$8+3)</f>
        <v>42814</v>
      </c>
      <c r="C16" s="35"/>
      <c r="D16" s="35"/>
      <c r="E16" s="35"/>
      <c r="F16" s="35"/>
      <c r="G16" s="36">
        <f>(Table13579[[#This Row],[Out2]]-Table13579[[#This Row],[In2]])+(Table13579[[#This Row],[Out]]-Table13579[[#This Row],[In]])</f>
        <v>0</v>
      </c>
    </row>
    <row r="17" spans="1:7" s="3" customFormat="1" ht="20.100000000000001" customHeight="1" x14ac:dyDescent="0.2">
      <c r="A17" s="4" t="s">
        <v>7</v>
      </c>
      <c r="B17" s="25">
        <f>IF($G$8="","",$G$8+4)</f>
        <v>42815</v>
      </c>
      <c r="C17" s="35"/>
      <c r="D17" s="35"/>
      <c r="E17" s="35"/>
      <c r="F17" s="35"/>
      <c r="G17" s="36">
        <f>(Table13579[[#This Row],[Out2]]-Table13579[[#This Row],[In2]])+(Table13579[[#This Row],[Out]]-Table13579[[#This Row],[In]])</f>
        <v>0</v>
      </c>
    </row>
    <row r="18" spans="1:7" s="3" customFormat="1" ht="20.100000000000001" customHeight="1" x14ac:dyDescent="0.2">
      <c r="A18" s="4" t="s">
        <v>8</v>
      </c>
      <c r="B18" s="25">
        <f>IF($G$8="","",$G$8+5)</f>
        <v>42816</v>
      </c>
      <c r="C18" s="35"/>
      <c r="D18" s="35"/>
      <c r="E18" s="35"/>
      <c r="F18" s="35"/>
      <c r="G18" s="36">
        <f>(Table13579[[#This Row],[Out2]]-Table13579[[#This Row],[In2]])+(Table13579[[#This Row],[Out]]-Table13579[[#This Row],[In]])</f>
        <v>0</v>
      </c>
    </row>
    <row r="19" spans="1:7" s="3" customFormat="1" ht="20.100000000000001" customHeight="1" x14ac:dyDescent="0.2">
      <c r="A19" s="4" t="s">
        <v>9</v>
      </c>
      <c r="B19" s="25">
        <f>IF($G$8="","",$G$8+6)</f>
        <v>42817</v>
      </c>
      <c r="C19" s="35"/>
      <c r="D19" s="35"/>
      <c r="E19" s="35"/>
      <c r="F19" s="35"/>
      <c r="G19" s="36">
        <f>(Table13579[[#This Row],[Out2]]-Table13579[[#This Row],[In2]])+(Table13579[[#This Row],[Out]]-Table13579[[#This Row],[In]])</f>
        <v>0</v>
      </c>
    </row>
    <row r="20" spans="1:7" s="3" customFormat="1" ht="20.100000000000001" customHeight="1" x14ac:dyDescent="0.2">
      <c r="A20" s="4" t="s">
        <v>10</v>
      </c>
      <c r="B20" s="25">
        <f>IF($G$8="","",$G$8+7)</f>
        <v>42818</v>
      </c>
      <c r="C20" s="35"/>
      <c r="D20" s="35"/>
      <c r="E20" s="35"/>
      <c r="F20" s="35"/>
      <c r="G20" s="36">
        <f>(Table13579[[#This Row],[Out2]]-Table13579[[#This Row],[In2]])+(Table13579[[#This Row],[Out]]-Table13579[[#This Row],[In]])</f>
        <v>0</v>
      </c>
    </row>
    <row r="21" spans="1:7" s="3" customFormat="1" ht="20.100000000000001" customHeight="1" x14ac:dyDescent="0.2">
      <c r="A21" s="4" t="s">
        <v>4</v>
      </c>
      <c r="B21" s="25">
        <f>IF($G$8="","",$G$8+8)</f>
        <v>42819</v>
      </c>
      <c r="C21" s="35"/>
      <c r="D21" s="35"/>
      <c r="E21" s="35"/>
      <c r="F21" s="35"/>
      <c r="G21" s="36">
        <f>(Table13579[[#This Row],[Out2]]-Table13579[[#This Row],[In2]])+(Table13579[[#This Row],[Out]]-Table13579[[#This Row],[In]])</f>
        <v>0</v>
      </c>
    </row>
    <row r="22" spans="1:7" s="3" customFormat="1" ht="20.100000000000001" customHeight="1" x14ac:dyDescent="0.2">
      <c r="A22" s="4" t="s">
        <v>5</v>
      </c>
      <c r="B22" s="25">
        <f>IF($G$8="","",$G$8+9)</f>
        <v>42820</v>
      </c>
      <c r="C22" s="35"/>
      <c r="D22" s="35"/>
      <c r="E22" s="35"/>
      <c r="F22" s="35"/>
      <c r="G22" s="36">
        <f>(Table13579[[#This Row],[Out2]]-Table13579[[#This Row],[In2]])+(Table13579[[#This Row],[Out]]-Table13579[[#This Row],[In]])</f>
        <v>0</v>
      </c>
    </row>
    <row r="23" spans="1:7" s="3" customFormat="1" ht="20.100000000000001" customHeight="1" x14ac:dyDescent="0.2">
      <c r="A23" s="4" t="s">
        <v>6</v>
      </c>
      <c r="B23" s="25">
        <f>IF($G$8="","",$G$8+10)</f>
        <v>42821</v>
      </c>
      <c r="C23" s="35"/>
      <c r="D23" s="35"/>
      <c r="E23" s="35"/>
      <c r="F23" s="35"/>
      <c r="G23" s="36">
        <f>(Table13579[[#This Row],[Out2]]-Table13579[[#This Row],[In2]])+(Table13579[[#This Row],[Out]]-Table13579[[#This Row],[In]])</f>
        <v>0</v>
      </c>
    </row>
    <row r="24" spans="1:7" s="3" customFormat="1" ht="20.100000000000001" customHeight="1" x14ac:dyDescent="0.2">
      <c r="A24" s="4" t="s">
        <v>7</v>
      </c>
      <c r="B24" s="25">
        <f>IF($G$8="","",$G$8+11)</f>
        <v>42822</v>
      </c>
      <c r="C24" s="35"/>
      <c r="D24" s="35"/>
      <c r="E24" s="35"/>
      <c r="F24" s="35"/>
      <c r="G24" s="36">
        <f>(Table13579[[#This Row],[Out2]]-Table13579[[#This Row],[In2]])+(Table13579[[#This Row],[Out]]-Table13579[[#This Row],[In]])</f>
        <v>0</v>
      </c>
    </row>
    <row r="25" spans="1:7" s="3" customFormat="1" ht="20.100000000000001" customHeight="1" x14ac:dyDescent="0.2">
      <c r="A25" s="4" t="s">
        <v>8</v>
      </c>
      <c r="B25" s="25">
        <f>IF($G$8="","",$G$8+12)</f>
        <v>42823</v>
      </c>
      <c r="C25" s="35"/>
      <c r="D25" s="35"/>
      <c r="E25" s="35"/>
      <c r="F25" s="35"/>
      <c r="G25" s="36">
        <f>(Table13579[[#This Row],[Out2]]-Table13579[[#This Row],[In2]])+(Table13579[[#This Row],[Out]]-Table13579[[#This Row],[In]])</f>
        <v>0</v>
      </c>
    </row>
    <row r="26" spans="1:7" s="3" customFormat="1" ht="20.100000000000001" customHeight="1" x14ac:dyDescent="0.2">
      <c r="A26" s="4" t="s">
        <v>9</v>
      </c>
      <c r="B26" s="25">
        <f>IF($G$8="","",$G$8+13)</f>
        <v>42824</v>
      </c>
      <c r="C26" s="35"/>
      <c r="D26" s="35"/>
      <c r="E26" s="35"/>
      <c r="F26" s="35"/>
      <c r="G26" s="36">
        <f>(Table13579[[#This Row],[Out2]]-Table13579[[#This Row],[In2]])+(Table13579[[#This Row],[Out]]-Table13579[[#This Row],[In]])</f>
        <v>0</v>
      </c>
    </row>
    <row r="27" spans="1:7" s="3" customFormat="1" ht="20.100000000000001" customHeight="1" x14ac:dyDescent="0.2">
      <c r="A27" s="4" t="s">
        <v>10</v>
      </c>
      <c r="B27" s="25">
        <f>IF($G$8="","",$G$8+14)</f>
        <v>42825</v>
      </c>
      <c r="C27" s="35"/>
      <c r="D27" s="35"/>
      <c r="E27" s="35"/>
      <c r="F27" s="35"/>
      <c r="G27" s="36">
        <f>(Table13579[[#This Row],[Out2]]-Table13579[[#This Row],[In2]])+(Table13579[[#This Row],[Out]]-Table13579[[#This Row],[In]])</f>
        <v>0</v>
      </c>
    </row>
    <row r="28" spans="1:7" s="3" customFormat="1" ht="20.100000000000001" customHeight="1" thickBot="1" x14ac:dyDescent="0.25">
      <c r="A28" s="27"/>
      <c r="B28" s="28" t="s">
        <v>3</v>
      </c>
      <c r="C28" s="29"/>
      <c r="D28" s="29"/>
      <c r="E28" s="29"/>
      <c r="F28" s="29"/>
      <c r="G28" s="36">
        <f>SUBTOTAL(109,Table13579[Total])</f>
        <v>0</v>
      </c>
    </row>
    <row r="31" spans="1:7" x14ac:dyDescent="0.2">
      <c r="A31" s="15"/>
      <c r="B31" s="15"/>
      <c r="C31" s="15"/>
      <c r="D31" s="15"/>
      <c r="E31" s="15"/>
      <c r="F31" s="15"/>
      <c r="G31" s="15"/>
    </row>
    <row r="32" spans="1:7" ht="33" x14ac:dyDescent="0.6">
      <c r="A32" s="31"/>
      <c r="B32" s="20"/>
      <c r="C32" s="20"/>
      <c r="D32" s="20"/>
      <c r="E32" s="21"/>
      <c r="F32" s="30"/>
      <c r="G32" s="20"/>
    </row>
    <row r="33" spans="1:7" s="12" customFormat="1" ht="27.95" customHeight="1" x14ac:dyDescent="0.2">
      <c r="A33" s="50" t="s">
        <v>26</v>
      </c>
      <c r="B33" s="50"/>
      <c r="C33" s="22"/>
      <c r="D33" s="22"/>
      <c r="E33" s="23"/>
      <c r="F33" s="32" t="s">
        <v>13</v>
      </c>
      <c r="G33" s="22"/>
    </row>
    <row r="34" spans="1:7" s="12" customFormat="1" ht="20.100000000000001" customHeight="1" x14ac:dyDescent="0.2">
      <c r="A34" s="51" t="s">
        <v>27</v>
      </c>
      <c r="B34" s="51"/>
      <c r="C34" s="24"/>
      <c r="D34" s="24"/>
      <c r="E34" s="23"/>
      <c r="F34" s="33" t="s">
        <v>13</v>
      </c>
      <c r="G34" s="24"/>
    </row>
  </sheetData>
  <mergeCells count="13">
    <mergeCell ref="A9:B9"/>
    <mergeCell ref="C9:D9"/>
    <mergeCell ref="E9:F9"/>
    <mergeCell ref="A33:B33"/>
    <mergeCell ref="A34:B34"/>
    <mergeCell ref="A8:B8"/>
    <mergeCell ref="C8:D8"/>
    <mergeCell ref="E8:F8"/>
    <mergeCell ref="A1:G1"/>
    <mergeCell ref="A2:E2"/>
    <mergeCell ref="A7:B7"/>
    <mergeCell ref="C7:D7"/>
    <mergeCell ref="F7:G7"/>
  </mergeCells>
  <hyperlinks>
    <hyperlink ref="C8" r:id="rId1" display="vblankenship78@gmail.com"/>
  </hyperlinks>
  <printOptions horizontalCentered="1"/>
  <pageMargins left="0.5" right="0.5" top="0.75" bottom="0.75" header="0.5" footer="0"/>
  <pageSetup scale="87" orientation="portrait" r:id="rId2"/>
  <headerFooter alignWithMargins="0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6"/>
    <pageSetUpPr fitToPage="1"/>
  </sheetPr>
  <dimension ref="A1:O34"/>
  <sheetViews>
    <sheetView showGridLines="0" showZeros="0" workbookViewId="0">
      <selection activeCell="C13" sqref="C13:F16"/>
    </sheetView>
  </sheetViews>
  <sheetFormatPr defaultRowHeight="12.75" x14ac:dyDescent="0.2"/>
  <cols>
    <col min="1" max="1" width="14.140625" customWidth="1"/>
    <col min="2" max="7" width="16.7109375" customWidth="1"/>
    <col min="8" max="10" width="9.28515625" customWidth="1"/>
    <col min="11" max="11" width="14.28515625" customWidth="1"/>
  </cols>
  <sheetData>
    <row r="1" spans="1:15" ht="31.35" customHeight="1" x14ac:dyDescent="0.2">
      <c r="A1" s="46" t="s">
        <v>16</v>
      </c>
      <c r="B1" s="47"/>
      <c r="C1" s="47"/>
      <c r="D1" s="47"/>
      <c r="E1" s="47"/>
      <c r="F1" s="47"/>
      <c r="G1" s="47"/>
      <c r="H1" s="9"/>
      <c r="I1" s="9"/>
      <c r="J1" s="9"/>
      <c r="K1" s="9"/>
      <c r="L1" s="9"/>
      <c r="M1" s="9"/>
      <c r="N1" s="10"/>
      <c r="O1" s="9"/>
    </row>
    <row r="2" spans="1:15" s="8" customFormat="1" ht="24.75" customHeight="1" x14ac:dyDescent="0.2">
      <c r="A2" s="48" t="s">
        <v>17</v>
      </c>
      <c r="B2" s="48"/>
      <c r="C2" s="48"/>
      <c r="D2" s="48"/>
      <c r="E2" s="48"/>
      <c r="F2" s="40"/>
      <c r="G2" s="41" t="s">
        <v>28</v>
      </c>
      <c r="H2" s="11"/>
      <c r="I2" s="11"/>
      <c r="J2" s="11"/>
      <c r="K2" s="11"/>
      <c r="L2" s="11"/>
      <c r="M2" s="11"/>
      <c r="N2" s="11"/>
    </row>
    <row r="3" spans="1:15" s="2" customFormat="1" ht="12" customHeight="1" x14ac:dyDescent="0.2">
      <c r="A3" s="16"/>
      <c r="B3" s="16"/>
      <c r="C3" s="16"/>
      <c r="D3" s="18"/>
      <c r="E3" s="18"/>
      <c r="F3" s="18"/>
      <c r="G3" s="18"/>
    </row>
    <row r="4" spans="1:15" s="2" customFormat="1" ht="12" customHeight="1" x14ac:dyDescent="0.2">
      <c r="A4" s="16"/>
      <c r="B4" s="16"/>
      <c r="C4" s="16"/>
      <c r="D4" s="18"/>
      <c r="E4" s="18"/>
      <c r="F4" s="18"/>
      <c r="G4" s="18"/>
    </row>
    <row r="5" spans="1:15" s="2" customFormat="1" ht="12" customHeight="1" x14ac:dyDescent="0.2">
      <c r="A5" s="16"/>
      <c r="B5" s="16"/>
      <c r="C5" s="16"/>
      <c r="D5" s="18"/>
      <c r="E5" s="18"/>
      <c r="F5" s="18"/>
      <c r="G5" s="18"/>
    </row>
    <row r="6" spans="1:15" s="3" customFormat="1" ht="12" customHeight="1" x14ac:dyDescent="0.2">
      <c r="A6" s="19"/>
      <c r="B6" s="19"/>
      <c r="C6" s="19"/>
      <c r="D6" s="17"/>
      <c r="E6" s="17"/>
      <c r="F6" s="19"/>
      <c r="G6" s="19"/>
    </row>
    <row r="7" spans="1:15" s="3" customFormat="1" ht="20.100000000000001" customHeight="1" x14ac:dyDescent="0.2">
      <c r="A7" s="42" t="s">
        <v>15</v>
      </c>
      <c r="B7" s="43"/>
      <c r="C7" s="49" t="s">
        <v>18</v>
      </c>
      <c r="D7" s="45"/>
      <c r="E7" s="34" t="s">
        <v>1</v>
      </c>
      <c r="F7" s="49" t="s">
        <v>21</v>
      </c>
      <c r="G7" s="45"/>
      <c r="J7" s="6"/>
      <c r="K7" s="6"/>
    </row>
    <row r="8" spans="1:15" s="3" customFormat="1" ht="20.100000000000001" customHeight="1" x14ac:dyDescent="0.2">
      <c r="A8" s="42" t="s">
        <v>14</v>
      </c>
      <c r="B8" s="43"/>
      <c r="C8" s="44" t="s">
        <v>19</v>
      </c>
      <c r="D8" s="45"/>
      <c r="E8" s="42" t="s">
        <v>11</v>
      </c>
      <c r="F8" s="43"/>
      <c r="G8" s="26">
        <v>42826</v>
      </c>
    </row>
    <row r="9" spans="1:15" ht="20.100000000000001" customHeight="1" x14ac:dyDescent="0.2">
      <c r="A9" s="42" t="s">
        <v>0</v>
      </c>
      <c r="B9" s="43"/>
      <c r="C9" s="49" t="s">
        <v>20</v>
      </c>
      <c r="D9" s="45"/>
      <c r="E9" s="42" t="s">
        <v>12</v>
      </c>
      <c r="F9" s="43"/>
      <c r="G9" s="26">
        <v>42840</v>
      </c>
    </row>
    <row r="10" spans="1:15" ht="14.1" customHeight="1" x14ac:dyDescent="0.2">
      <c r="A10" s="13"/>
      <c r="B10" s="13"/>
      <c r="C10" s="14"/>
      <c r="D10" s="13"/>
      <c r="E10" s="13"/>
      <c r="F10" s="14"/>
      <c r="G10" s="14"/>
    </row>
    <row r="11" spans="1:15" x14ac:dyDescent="0.2">
      <c r="A11" s="1"/>
      <c r="B11" s="1"/>
      <c r="C11" s="1"/>
      <c r="D11" s="1"/>
      <c r="E11" s="1"/>
      <c r="F11" s="1"/>
      <c r="G11" s="1"/>
    </row>
    <row r="12" spans="1:15" s="3" customFormat="1" ht="20.100000000000001" customHeight="1" x14ac:dyDescent="0.2">
      <c r="A12" s="5" t="s">
        <v>2</v>
      </c>
      <c r="B12" s="5" t="s">
        <v>13</v>
      </c>
      <c r="C12" s="7" t="s">
        <v>22</v>
      </c>
      <c r="D12" s="5" t="s">
        <v>23</v>
      </c>
      <c r="E12" s="5" t="s">
        <v>24</v>
      </c>
      <c r="F12" s="5" t="s">
        <v>25</v>
      </c>
      <c r="G12" s="5" t="s">
        <v>3</v>
      </c>
    </row>
    <row r="13" spans="1:15" s="3" customFormat="1" ht="20.100000000000001" customHeight="1" x14ac:dyDescent="0.2">
      <c r="A13" s="4" t="s">
        <v>4</v>
      </c>
      <c r="B13" s="25">
        <f>IF($G$8="","",$G$8)</f>
        <v>42826</v>
      </c>
      <c r="C13" s="35"/>
      <c r="D13" s="35"/>
      <c r="E13" s="35"/>
      <c r="F13" s="35"/>
      <c r="G13" s="36">
        <f>(Table146810[[#This Row],[Out2]]-Table146810[[#This Row],[In2]])+(Table146810[[#This Row],[Out]]-Table146810[[#This Row],[In]])</f>
        <v>0</v>
      </c>
    </row>
    <row r="14" spans="1:15" s="3" customFormat="1" ht="20.100000000000001" customHeight="1" x14ac:dyDescent="0.2">
      <c r="A14" s="4" t="s">
        <v>5</v>
      </c>
      <c r="B14" s="25">
        <f>IF($G$8="","",$G$8+1)</f>
        <v>42827</v>
      </c>
      <c r="C14" s="35"/>
      <c r="D14" s="35"/>
      <c r="E14" s="35"/>
      <c r="F14" s="35"/>
      <c r="G14" s="36">
        <f>(Table146810[[#This Row],[Out2]]-Table146810[[#This Row],[In2]])+(Table146810[[#This Row],[Out]]-Table146810[[#This Row],[In]])</f>
        <v>0</v>
      </c>
    </row>
    <row r="15" spans="1:15" s="3" customFormat="1" ht="20.100000000000001" customHeight="1" x14ac:dyDescent="0.2">
      <c r="A15" s="4" t="s">
        <v>6</v>
      </c>
      <c r="B15" s="25">
        <f>IF($G$8="","",$G$8+2)</f>
        <v>42828</v>
      </c>
      <c r="C15" s="35"/>
      <c r="D15" s="35"/>
      <c r="E15" s="35"/>
      <c r="F15" s="35"/>
      <c r="G15" s="36">
        <f>(Table146810[[#This Row],[Out2]]-Table146810[[#This Row],[In2]])+(Table146810[[#This Row],[Out]]-Table146810[[#This Row],[In]])</f>
        <v>0</v>
      </c>
    </row>
    <row r="16" spans="1:15" s="3" customFormat="1" ht="20.100000000000001" customHeight="1" x14ac:dyDescent="0.2">
      <c r="A16" s="4" t="s">
        <v>7</v>
      </c>
      <c r="B16" s="25">
        <f>IF($G$8="","",$G$8+3)</f>
        <v>42829</v>
      </c>
      <c r="C16" s="35"/>
      <c r="D16" s="35"/>
      <c r="E16" s="35"/>
      <c r="F16" s="35"/>
      <c r="G16" s="36">
        <f>(Table146810[[#This Row],[Out2]]-Table146810[[#This Row],[In2]])+(Table146810[[#This Row],[Out]]-Table146810[[#This Row],[In]])</f>
        <v>0</v>
      </c>
    </row>
    <row r="17" spans="1:7" s="3" customFormat="1" ht="20.100000000000001" customHeight="1" x14ac:dyDescent="0.2">
      <c r="A17" s="4" t="s">
        <v>8</v>
      </c>
      <c r="B17" s="25">
        <f>IF($G$8="","",$G$8+4)</f>
        <v>42830</v>
      </c>
      <c r="C17" s="35"/>
      <c r="D17" s="35"/>
      <c r="E17" s="35"/>
      <c r="F17" s="35"/>
      <c r="G17" s="36">
        <f>(Table146810[[#This Row],[Out2]]-Table146810[[#This Row],[In2]])+(Table146810[[#This Row],[Out]]-Table146810[[#This Row],[In]])</f>
        <v>0</v>
      </c>
    </row>
    <row r="18" spans="1:7" s="3" customFormat="1" ht="20.100000000000001" customHeight="1" x14ac:dyDescent="0.2">
      <c r="A18" s="4" t="s">
        <v>9</v>
      </c>
      <c r="B18" s="25">
        <f>IF($G$8="","",$G$8+5)</f>
        <v>42831</v>
      </c>
      <c r="C18" s="35"/>
      <c r="D18" s="35"/>
      <c r="E18" s="35"/>
      <c r="F18" s="35"/>
      <c r="G18" s="36">
        <f>(Table146810[[#This Row],[Out2]]-Table146810[[#This Row],[In2]])+(Table146810[[#This Row],[Out]]-Table146810[[#This Row],[In]])</f>
        <v>0</v>
      </c>
    </row>
    <row r="19" spans="1:7" s="3" customFormat="1" ht="20.100000000000001" customHeight="1" x14ac:dyDescent="0.2">
      <c r="A19" s="4" t="s">
        <v>10</v>
      </c>
      <c r="B19" s="25">
        <f>IF($G$8="","",$G$8+6)</f>
        <v>42832</v>
      </c>
      <c r="C19" s="35"/>
      <c r="D19" s="35"/>
      <c r="E19" s="35"/>
      <c r="F19" s="35"/>
      <c r="G19" s="36">
        <f>(Table146810[[#This Row],[Out2]]-Table146810[[#This Row],[In2]])+(Table146810[[#This Row],[Out]]-Table146810[[#This Row],[In]])</f>
        <v>0</v>
      </c>
    </row>
    <row r="20" spans="1:7" s="3" customFormat="1" ht="20.100000000000001" customHeight="1" x14ac:dyDescent="0.2">
      <c r="A20" s="4" t="s">
        <v>4</v>
      </c>
      <c r="B20" s="25">
        <f>IF($G$8="","",$G$8+7)</f>
        <v>42833</v>
      </c>
      <c r="C20" s="35"/>
      <c r="D20" s="35"/>
      <c r="E20" s="35"/>
      <c r="F20" s="35"/>
      <c r="G20" s="36">
        <f>(Table146810[[#This Row],[Out2]]-Table146810[[#This Row],[In2]])+(Table146810[[#This Row],[Out]]-Table146810[[#This Row],[In]])</f>
        <v>0</v>
      </c>
    </row>
    <row r="21" spans="1:7" s="3" customFormat="1" ht="20.100000000000001" customHeight="1" x14ac:dyDescent="0.2">
      <c r="A21" s="4" t="s">
        <v>5</v>
      </c>
      <c r="B21" s="25">
        <f>IF($G$8="","",$G$8+8)</f>
        <v>42834</v>
      </c>
      <c r="C21" s="35"/>
      <c r="D21" s="35"/>
      <c r="E21" s="35"/>
      <c r="F21" s="35"/>
      <c r="G21" s="36">
        <f>(Table146810[[#This Row],[Out2]]-Table146810[[#This Row],[In2]])+(Table146810[[#This Row],[Out]]-Table146810[[#This Row],[In]])</f>
        <v>0</v>
      </c>
    </row>
    <row r="22" spans="1:7" s="3" customFormat="1" ht="20.100000000000001" customHeight="1" x14ac:dyDescent="0.2">
      <c r="A22" s="4" t="s">
        <v>6</v>
      </c>
      <c r="B22" s="25">
        <f>IF($G$8="","",$G$8+9)</f>
        <v>42835</v>
      </c>
      <c r="C22" s="35"/>
      <c r="D22" s="35"/>
      <c r="E22" s="35"/>
      <c r="F22" s="35"/>
      <c r="G22" s="36">
        <f>(Table146810[[#This Row],[Out2]]-Table146810[[#This Row],[In2]])+(Table146810[[#This Row],[Out]]-Table146810[[#This Row],[In]])</f>
        <v>0</v>
      </c>
    </row>
    <row r="23" spans="1:7" s="3" customFormat="1" ht="20.100000000000001" customHeight="1" x14ac:dyDescent="0.2">
      <c r="A23" s="4" t="s">
        <v>7</v>
      </c>
      <c r="B23" s="25">
        <f>IF($G$8="","",$G$8+10)</f>
        <v>42836</v>
      </c>
      <c r="C23" s="35"/>
      <c r="D23" s="35"/>
      <c r="E23" s="35"/>
      <c r="F23" s="35"/>
      <c r="G23" s="36">
        <f>(Table146810[[#This Row],[Out2]]-Table146810[[#This Row],[In2]])+(Table146810[[#This Row],[Out]]-Table146810[[#This Row],[In]])</f>
        <v>0</v>
      </c>
    </row>
    <row r="24" spans="1:7" s="3" customFormat="1" ht="20.100000000000001" customHeight="1" x14ac:dyDescent="0.2">
      <c r="A24" s="4" t="s">
        <v>8</v>
      </c>
      <c r="B24" s="25">
        <f>IF($G$8="","",$G$8+11)</f>
        <v>42837</v>
      </c>
      <c r="C24" s="35"/>
      <c r="D24" s="35"/>
      <c r="E24" s="35"/>
      <c r="F24" s="35"/>
      <c r="G24" s="36">
        <f>(Table146810[[#This Row],[Out2]]-Table146810[[#This Row],[In2]])+(Table146810[[#This Row],[Out]]-Table146810[[#This Row],[In]])</f>
        <v>0</v>
      </c>
    </row>
    <row r="25" spans="1:7" s="3" customFormat="1" ht="20.100000000000001" customHeight="1" x14ac:dyDescent="0.2">
      <c r="A25" s="4" t="s">
        <v>9</v>
      </c>
      <c r="B25" s="25">
        <f>IF($G$8="","",$G$8+12)</f>
        <v>42838</v>
      </c>
      <c r="C25" s="35"/>
      <c r="D25" s="35"/>
      <c r="E25" s="35"/>
      <c r="F25" s="35"/>
      <c r="G25" s="36">
        <f>(Table146810[[#This Row],[Out2]]-Table146810[[#This Row],[In2]])+(Table146810[[#This Row],[Out]]-Table146810[[#This Row],[In]])</f>
        <v>0</v>
      </c>
    </row>
    <row r="26" spans="1:7" s="3" customFormat="1" ht="20.100000000000001" customHeight="1" x14ac:dyDescent="0.2">
      <c r="A26" s="4" t="s">
        <v>10</v>
      </c>
      <c r="B26" s="25">
        <f>IF($G$8="","",$G$8+13)</f>
        <v>42839</v>
      </c>
      <c r="C26" s="35"/>
      <c r="D26" s="35"/>
      <c r="E26" s="35"/>
      <c r="F26" s="35"/>
      <c r="G26" s="36">
        <f>(Table146810[[#This Row],[Out2]]-Table146810[[#This Row],[In2]])+(Table146810[[#This Row],[Out]]-Table146810[[#This Row],[In]])</f>
        <v>0</v>
      </c>
    </row>
    <row r="27" spans="1:7" s="3" customFormat="1" ht="20.100000000000001" customHeight="1" x14ac:dyDescent="0.2">
      <c r="A27" s="4" t="s">
        <v>4</v>
      </c>
      <c r="B27" s="25">
        <f>IF($G$8="","",$G$8+14)</f>
        <v>42840</v>
      </c>
      <c r="C27" s="35"/>
      <c r="D27" s="35"/>
      <c r="E27" s="35"/>
      <c r="F27" s="35"/>
      <c r="G27" s="36">
        <f>(Table146810[[#This Row],[Out2]]-Table146810[[#This Row],[In2]])+(Table146810[[#This Row],[Out]]-Table146810[[#This Row],[In]])</f>
        <v>0</v>
      </c>
    </row>
    <row r="28" spans="1:7" s="3" customFormat="1" ht="20.100000000000001" customHeight="1" thickBot="1" x14ac:dyDescent="0.25">
      <c r="A28" s="27"/>
      <c r="B28" s="28" t="s">
        <v>3</v>
      </c>
      <c r="C28" s="29"/>
      <c r="D28" s="29"/>
      <c r="E28" s="29"/>
      <c r="F28" s="29"/>
      <c r="G28" s="36">
        <f>SUBTOTAL(109,Table146810[Total])</f>
        <v>0</v>
      </c>
    </row>
    <row r="31" spans="1:7" x14ac:dyDescent="0.2">
      <c r="A31" s="15"/>
      <c r="B31" s="15"/>
      <c r="C31" s="15"/>
      <c r="D31" s="15"/>
      <c r="E31" s="15"/>
      <c r="F31" s="15"/>
      <c r="G31" s="15"/>
    </row>
    <row r="32" spans="1:7" ht="33" x14ac:dyDescent="0.6">
      <c r="A32" s="31"/>
      <c r="B32" s="20"/>
      <c r="C32" s="20"/>
      <c r="D32" s="20"/>
      <c r="E32" s="21"/>
      <c r="F32" s="30"/>
      <c r="G32" s="20"/>
    </row>
    <row r="33" spans="1:7" s="12" customFormat="1" ht="27.95" customHeight="1" x14ac:dyDescent="0.2">
      <c r="A33" s="50" t="s">
        <v>26</v>
      </c>
      <c r="B33" s="50"/>
      <c r="C33" s="22"/>
      <c r="D33" s="22"/>
      <c r="E33" s="23"/>
      <c r="F33" s="32" t="s">
        <v>13</v>
      </c>
      <c r="G33" s="22"/>
    </row>
    <row r="34" spans="1:7" s="12" customFormat="1" ht="20.100000000000001" customHeight="1" x14ac:dyDescent="0.2">
      <c r="A34" s="51" t="s">
        <v>27</v>
      </c>
      <c r="B34" s="51"/>
      <c r="C34" s="24"/>
      <c r="D34" s="24"/>
      <c r="E34" s="23"/>
      <c r="F34" s="33" t="s">
        <v>13</v>
      </c>
      <c r="G34" s="24"/>
    </row>
  </sheetData>
  <mergeCells count="13">
    <mergeCell ref="A9:B9"/>
    <mergeCell ref="C9:D9"/>
    <mergeCell ref="E9:F9"/>
    <mergeCell ref="A33:B33"/>
    <mergeCell ref="A34:B34"/>
    <mergeCell ref="A8:B8"/>
    <mergeCell ref="C8:D8"/>
    <mergeCell ref="E8:F8"/>
    <mergeCell ref="A1:G1"/>
    <mergeCell ref="A2:E2"/>
    <mergeCell ref="A7:B7"/>
    <mergeCell ref="C7:D7"/>
    <mergeCell ref="F7:G7"/>
  </mergeCells>
  <hyperlinks>
    <hyperlink ref="C8" r:id="rId1" display="vblankenship78@gmail.com"/>
  </hyperlinks>
  <printOptions horizontalCentered="1"/>
  <pageMargins left="0.5" right="0.5" top="0.75" bottom="0.75" header="0.5" footer="0"/>
  <pageSetup scale="87" orientation="portrait" r:id="rId2"/>
  <headerFooter alignWithMargins="0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6"/>
    <pageSetUpPr fitToPage="1"/>
  </sheetPr>
  <dimension ref="A1:O34"/>
  <sheetViews>
    <sheetView showGridLines="0" showZeros="0" workbookViewId="0">
      <selection activeCell="C13" sqref="C13:F16"/>
    </sheetView>
  </sheetViews>
  <sheetFormatPr defaultRowHeight="12.75" x14ac:dyDescent="0.2"/>
  <cols>
    <col min="1" max="1" width="14.140625" customWidth="1"/>
    <col min="2" max="7" width="16.7109375" customWidth="1"/>
    <col min="8" max="10" width="9.28515625" customWidth="1"/>
    <col min="11" max="11" width="14.28515625" customWidth="1"/>
  </cols>
  <sheetData>
    <row r="1" spans="1:15" ht="31.35" customHeight="1" x14ac:dyDescent="0.2">
      <c r="A1" s="46" t="s">
        <v>16</v>
      </c>
      <c r="B1" s="47"/>
      <c r="C1" s="47"/>
      <c r="D1" s="47"/>
      <c r="E1" s="47"/>
      <c r="F1" s="47"/>
      <c r="G1" s="47"/>
      <c r="H1" s="9"/>
      <c r="I1" s="9"/>
      <c r="J1" s="9"/>
      <c r="K1" s="9"/>
      <c r="L1" s="9"/>
      <c r="M1" s="9"/>
      <c r="N1" s="10"/>
      <c r="O1" s="9"/>
    </row>
    <row r="2" spans="1:15" s="8" customFormat="1" ht="24.75" customHeight="1" x14ac:dyDescent="0.2">
      <c r="A2" s="48" t="s">
        <v>17</v>
      </c>
      <c r="B2" s="48"/>
      <c r="C2" s="48"/>
      <c r="D2" s="48"/>
      <c r="E2" s="48"/>
      <c r="F2" s="40"/>
      <c r="G2" s="41" t="s">
        <v>28</v>
      </c>
      <c r="H2" s="11"/>
      <c r="I2" s="11"/>
      <c r="J2" s="11"/>
      <c r="K2" s="11"/>
      <c r="L2" s="11"/>
      <c r="M2" s="11"/>
      <c r="N2" s="11"/>
    </row>
    <row r="3" spans="1:15" s="2" customFormat="1" ht="12" customHeight="1" x14ac:dyDescent="0.2">
      <c r="A3" s="16"/>
      <c r="B3" s="16"/>
      <c r="C3" s="16"/>
      <c r="D3" s="18"/>
      <c r="E3" s="18"/>
      <c r="F3" s="18"/>
      <c r="G3" s="18"/>
    </row>
    <row r="4" spans="1:15" s="2" customFormat="1" ht="12" customHeight="1" x14ac:dyDescent="0.2">
      <c r="A4" s="16"/>
      <c r="B4" s="16"/>
      <c r="C4" s="16"/>
      <c r="D4" s="18"/>
      <c r="E4" s="18"/>
      <c r="F4" s="18"/>
      <c r="G4" s="18"/>
    </row>
    <row r="5" spans="1:15" s="2" customFormat="1" ht="12" customHeight="1" x14ac:dyDescent="0.2">
      <c r="A5" s="16"/>
      <c r="B5" s="16"/>
      <c r="C5" s="16"/>
      <c r="D5" s="18"/>
      <c r="E5" s="18"/>
      <c r="F5" s="18"/>
      <c r="G5" s="18"/>
    </row>
    <row r="6" spans="1:15" s="3" customFormat="1" ht="12" customHeight="1" x14ac:dyDescent="0.2">
      <c r="A6" s="19"/>
      <c r="B6" s="19"/>
      <c r="C6" s="19"/>
      <c r="D6" s="17"/>
      <c r="E6" s="17"/>
      <c r="F6" s="19"/>
      <c r="G6" s="19"/>
    </row>
    <row r="7" spans="1:15" s="3" customFormat="1" ht="20.100000000000001" customHeight="1" x14ac:dyDescent="0.2">
      <c r="A7" s="42" t="s">
        <v>15</v>
      </c>
      <c r="B7" s="43"/>
      <c r="C7" s="49" t="s">
        <v>18</v>
      </c>
      <c r="D7" s="45"/>
      <c r="E7" s="34" t="s">
        <v>1</v>
      </c>
      <c r="F7" s="49" t="s">
        <v>21</v>
      </c>
      <c r="G7" s="45"/>
      <c r="J7" s="6"/>
      <c r="K7" s="6"/>
    </row>
    <row r="8" spans="1:15" s="3" customFormat="1" ht="20.100000000000001" customHeight="1" x14ac:dyDescent="0.2">
      <c r="A8" s="42" t="s">
        <v>14</v>
      </c>
      <c r="B8" s="43"/>
      <c r="C8" s="44" t="s">
        <v>19</v>
      </c>
      <c r="D8" s="45"/>
      <c r="E8" s="42" t="s">
        <v>11</v>
      </c>
      <c r="F8" s="43"/>
      <c r="G8" s="26">
        <v>42841</v>
      </c>
    </row>
    <row r="9" spans="1:15" ht="20.100000000000001" customHeight="1" x14ac:dyDescent="0.2">
      <c r="A9" s="42" t="s">
        <v>0</v>
      </c>
      <c r="B9" s="43"/>
      <c r="C9" s="49" t="s">
        <v>20</v>
      </c>
      <c r="D9" s="45"/>
      <c r="E9" s="42" t="s">
        <v>12</v>
      </c>
      <c r="F9" s="43"/>
      <c r="G9" s="26">
        <v>42855</v>
      </c>
    </row>
    <row r="10" spans="1:15" ht="14.1" customHeight="1" x14ac:dyDescent="0.2">
      <c r="A10" s="13"/>
      <c r="B10" s="13"/>
      <c r="C10" s="14"/>
      <c r="D10" s="13"/>
      <c r="E10" s="13"/>
      <c r="F10" s="14"/>
      <c r="G10" s="14"/>
    </row>
    <row r="11" spans="1:15" x14ac:dyDescent="0.2">
      <c r="A11" s="1"/>
      <c r="B11" s="1"/>
      <c r="C11" s="1"/>
      <c r="D11" s="1"/>
      <c r="E11" s="1"/>
      <c r="F11" s="1"/>
      <c r="G11" s="1"/>
    </row>
    <row r="12" spans="1:15" s="3" customFormat="1" ht="20.100000000000001" customHeight="1" x14ac:dyDescent="0.2">
      <c r="A12" s="5" t="s">
        <v>2</v>
      </c>
      <c r="B12" s="5" t="s">
        <v>13</v>
      </c>
      <c r="C12" s="7" t="s">
        <v>22</v>
      </c>
      <c r="D12" s="5" t="s">
        <v>23</v>
      </c>
      <c r="E12" s="5" t="s">
        <v>24</v>
      </c>
      <c r="F12" s="5" t="s">
        <v>25</v>
      </c>
      <c r="G12" s="5" t="s">
        <v>3</v>
      </c>
    </row>
    <row r="13" spans="1:15" s="3" customFormat="1" ht="20.100000000000001" customHeight="1" x14ac:dyDescent="0.2">
      <c r="A13" s="4" t="s">
        <v>5</v>
      </c>
      <c r="B13" s="25">
        <f>IF($G$8="","",$G$8)</f>
        <v>42841</v>
      </c>
      <c r="C13" s="35"/>
      <c r="D13" s="35"/>
      <c r="E13" s="35"/>
      <c r="F13" s="35"/>
      <c r="G13" s="36">
        <f>(Table1357911[[#This Row],[Out2]]-Table1357911[[#This Row],[In2]])+(Table1357911[[#This Row],[Out]]-Table1357911[[#This Row],[In]])</f>
        <v>0</v>
      </c>
    </row>
    <row r="14" spans="1:15" s="3" customFormat="1" ht="20.100000000000001" customHeight="1" x14ac:dyDescent="0.2">
      <c r="A14" s="4" t="s">
        <v>6</v>
      </c>
      <c r="B14" s="25">
        <f>IF($G$8="","",$G$8+1)</f>
        <v>42842</v>
      </c>
      <c r="C14" s="35"/>
      <c r="D14" s="35"/>
      <c r="E14" s="35"/>
      <c r="F14" s="35"/>
      <c r="G14" s="36">
        <f>(Table1357911[[#This Row],[Out2]]-Table1357911[[#This Row],[In2]])+(Table1357911[[#This Row],[Out]]-Table1357911[[#This Row],[In]])</f>
        <v>0</v>
      </c>
    </row>
    <row r="15" spans="1:15" s="3" customFormat="1" ht="20.100000000000001" customHeight="1" x14ac:dyDescent="0.2">
      <c r="A15" s="4" t="s">
        <v>7</v>
      </c>
      <c r="B15" s="25">
        <f>IF($G$8="","",$G$8+2)</f>
        <v>42843</v>
      </c>
      <c r="C15" s="35"/>
      <c r="D15" s="35"/>
      <c r="E15" s="35"/>
      <c r="F15" s="35"/>
      <c r="G15" s="36">
        <f>(Table1357911[[#This Row],[Out2]]-Table1357911[[#This Row],[In2]])+(Table1357911[[#This Row],[Out]]-Table1357911[[#This Row],[In]])</f>
        <v>0</v>
      </c>
    </row>
    <row r="16" spans="1:15" s="3" customFormat="1" ht="20.100000000000001" customHeight="1" x14ac:dyDescent="0.2">
      <c r="A16" s="4" t="s">
        <v>8</v>
      </c>
      <c r="B16" s="25">
        <f>IF($G$8="","",$G$8+3)</f>
        <v>42844</v>
      </c>
      <c r="C16" s="35"/>
      <c r="D16" s="35"/>
      <c r="E16" s="35"/>
      <c r="F16" s="35"/>
      <c r="G16" s="36">
        <f>(Table1357911[[#This Row],[Out2]]-Table1357911[[#This Row],[In2]])+(Table1357911[[#This Row],[Out]]-Table1357911[[#This Row],[In]])</f>
        <v>0</v>
      </c>
    </row>
    <row r="17" spans="1:7" s="3" customFormat="1" ht="20.100000000000001" customHeight="1" x14ac:dyDescent="0.2">
      <c r="A17" s="4" t="s">
        <v>9</v>
      </c>
      <c r="B17" s="25">
        <f>IF($G$8="","",$G$8+4)</f>
        <v>42845</v>
      </c>
      <c r="C17" s="35"/>
      <c r="D17" s="35"/>
      <c r="E17" s="35"/>
      <c r="F17" s="35"/>
      <c r="G17" s="36">
        <f>(Table1357911[[#This Row],[Out2]]-Table1357911[[#This Row],[In2]])+(Table1357911[[#This Row],[Out]]-Table1357911[[#This Row],[In]])</f>
        <v>0</v>
      </c>
    </row>
    <row r="18" spans="1:7" s="3" customFormat="1" ht="20.100000000000001" customHeight="1" x14ac:dyDescent="0.2">
      <c r="A18" s="4" t="s">
        <v>10</v>
      </c>
      <c r="B18" s="25">
        <f>IF($G$8="","",$G$8+5)</f>
        <v>42846</v>
      </c>
      <c r="C18" s="35"/>
      <c r="D18" s="35"/>
      <c r="E18" s="35"/>
      <c r="F18" s="35"/>
      <c r="G18" s="36">
        <f>(Table1357911[[#This Row],[Out2]]-Table1357911[[#This Row],[In2]])+(Table1357911[[#This Row],[Out]]-Table1357911[[#This Row],[In]])</f>
        <v>0</v>
      </c>
    </row>
    <row r="19" spans="1:7" s="3" customFormat="1" ht="20.100000000000001" customHeight="1" x14ac:dyDescent="0.2">
      <c r="A19" s="4" t="s">
        <v>4</v>
      </c>
      <c r="B19" s="25">
        <f>IF($G$8="","",$G$8+6)</f>
        <v>42847</v>
      </c>
      <c r="C19" s="35"/>
      <c r="D19" s="35"/>
      <c r="E19" s="35"/>
      <c r="F19" s="35"/>
      <c r="G19" s="36">
        <f>(Table1357911[[#This Row],[Out2]]-Table1357911[[#This Row],[In2]])+(Table1357911[[#This Row],[Out]]-Table1357911[[#This Row],[In]])</f>
        <v>0</v>
      </c>
    </row>
    <row r="20" spans="1:7" s="3" customFormat="1" ht="20.100000000000001" customHeight="1" x14ac:dyDescent="0.2">
      <c r="A20" s="4" t="s">
        <v>5</v>
      </c>
      <c r="B20" s="25">
        <f>IF($G$8="","",$G$8+7)</f>
        <v>42848</v>
      </c>
      <c r="C20" s="35"/>
      <c r="D20" s="35"/>
      <c r="E20" s="35"/>
      <c r="F20" s="35"/>
      <c r="G20" s="36">
        <f>(Table1357911[[#This Row],[Out2]]-Table1357911[[#This Row],[In2]])+(Table1357911[[#This Row],[Out]]-Table1357911[[#This Row],[In]])</f>
        <v>0</v>
      </c>
    </row>
    <row r="21" spans="1:7" s="3" customFormat="1" ht="20.100000000000001" customHeight="1" x14ac:dyDescent="0.2">
      <c r="A21" s="4" t="s">
        <v>6</v>
      </c>
      <c r="B21" s="25">
        <f>IF($G$8="","",$G$8+8)</f>
        <v>42849</v>
      </c>
      <c r="C21" s="35"/>
      <c r="D21" s="35"/>
      <c r="E21" s="35"/>
      <c r="F21" s="35"/>
      <c r="G21" s="36">
        <f>(Table1357911[[#This Row],[Out2]]-Table1357911[[#This Row],[In2]])+(Table1357911[[#This Row],[Out]]-Table1357911[[#This Row],[In]])</f>
        <v>0</v>
      </c>
    </row>
    <row r="22" spans="1:7" s="3" customFormat="1" ht="20.100000000000001" customHeight="1" x14ac:dyDescent="0.2">
      <c r="A22" s="4" t="s">
        <v>7</v>
      </c>
      <c r="B22" s="25">
        <f>IF($G$8="","",$G$8+9)</f>
        <v>42850</v>
      </c>
      <c r="C22" s="35"/>
      <c r="D22" s="35"/>
      <c r="E22" s="35"/>
      <c r="F22" s="35"/>
      <c r="G22" s="36">
        <f>(Table1357911[[#This Row],[Out2]]-Table1357911[[#This Row],[In2]])+(Table1357911[[#This Row],[Out]]-Table1357911[[#This Row],[In]])</f>
        <v>0</v>
      </c>
    </row>
    <row r="23" spans="1:7" s="3" customFormat="1" ht="20.100000000000001" customHeight="1" x14ac:dyDescent="0.2">
      <c r="A23" s="4" t="s">
        <v>8</v>
      </c>
      <c r="B23" s="25">
        <f>IF($G$8="","",$G$8+10)</f>
        <v>42851</v>
      </c>
      <c r="C23" s="35"/>
      <c r="D23" s="35"/>
      <c r="E23" s="35"/>
      <c r="F23" s="35"/>
      <c r="G23" s="36">
        <f>(Table1357911[[#This Row],[Out2]]-Table1357911[[#This Row],[In2]])+(Table1357911[[#This Row],[Out]]-Table1357911[[#This Row],[In]])</f>
        <v>0</v>
      </c>
    </row>
    <row r="24" spans="1:7" s="3" customFormat="1" ht="20.100000000000001" customHeight="1" x14ac:dyDescent="0.2">
      <c r="A24" s="4" t="s">
        <v>9</v>
      </c>
      <c r="B24" s="25">
        <f>IF($G$8="","",$G$8+11)</f>
        <v>42852</v>
      </c>
      <c r="C24" s="35"/>
      <c r="D24" s="35"/>
      <c r="E24" s="35"/>
      <c r="F24" s="35"/>
      <c r="G24" s="36">
        <f>(Table1357911[[#This Row],[Out2]]-Table1357911[[#This Row],[In2]])+(Table1357911[[#This Row],[Out]]-Table1357911[[#This Row],[In]])</f>
        <v>0</v>
      </c>
    </row>
    <row r="25" spans="1:7" s="3" customFormat="1" ht="20.100000000000001" customHeight="1" x14ac:dyDescent="0.2">
      <c r="A25" s="4" t="s">
        <v>10</v>
      </c>
      <c r="B25" s="25">
        <f>IF($G$8="","",$G$8+12)</f>
        <v>42853</v>
      </c>
      <c r="C25" s="35"/>
      <c r="D25" s="35"/>
      <c r="E25" s="35"/>
      <c r="F25" s="35"/>
      <c r="G25" s="36">
        <f>(Table1357911[[#This Row],[Out2]]-Table1357911[[#This Row],[In2]])+(Table1357911[[#This Row],[Out]]-Table1357911[[#This Row],[In]])</f>
        <v>0</v>
      </c>
    </row>
    <row r="26" spans="1:7" s="3" customFormat="1" ht="20.100000000000001" customHeight="1" x14ac:dyDescent="0.2">
      <c r="A26" s="4" t="s">
        <v>4</v>
      </c>
      <c r="B26" s="25">
        <f>IF($G$8="","",$G$8+13)</f>
        <v>42854</v>
      </c>
      <c r="C26" s="35"/>
      <c r="D26" s="35"/>
      <c r="E26" s="35"/>
      <c r="F26" s="35"/>
      <c r="G26" s="36">
        <f>(Table1357911[[#This Row],[Out2]]-Table1357911[[#This Row],[In2]])+(Table1357911[[#This Row],[Out]]-Table1357911[[#This Row],[In]])</f>
        <v>0</v>
      </c>
    </row>
    <row r="27" spans="1:7" s="3" customFormat="1" ht="20.100000000000001" customHeight="1" x14ac:dyDescent="0.2">
      <c r="A27" s="4" t="s">
        <v>5</v>
      </c>
      <c r="B27" s="25">
        <f>IF($G$8="","",$G$8+14)</f>
        <v>42855</v>
      </c>
      <c r="C27" s="35"/>
      <c r="D27" s="35"/>
      <c r="E27" s="35"/>
      <c r="F27" s="35"/>
      <c r="G27" s="36">
        <f>(Table1357911[[#This Row],[Out2]]-Table1357911[[#This Row],[In2]])+(Table1357911[[#This Row],[Out]]-Table1357911[[#This Row],[In]])</f>
        <v>0</v>
      </c>
    </row>
    <row r="28" spans="1:7" s="3" customFormat="1" ht="20.100000000000001" customHeight="1" thickBot="1" x14ac:dyDescent="0.25">
      <c r="A28" s="27"/>
      <c r="B28" s="28" t="s">
        <v>3</v>
      </c>
      <c r="C28" s="29"/>
      <c r="D28" s="29"/>
      <c r="E28" s="29"/>
      <c r="F28" s="29"/>
      <c r="G28" s="36">
        <f>SUBTOTAL(109,Table1357911[Total])</f>
        <v>0</v>
      </c>
    </row>
    <row r="31" spans="1:7" x14ac:dyDescent="0.2">
      <c r="A31" s="15"/>
      <c r="B31" s="15"/>
      <c r="C31" s="15"/>
      <c r="D31" s="15"/>
      <c r="E31" s="15"/>
      <c r="F31" s="15"/>
      <c r="G31" s="15"/>
    </row>
    <row r="32" spans="1:7" ht="33" x14ac:dyDescent="0.6">
      <c r="A32" s="31"/>
      <c r="B32" s="20"/>
      <c r="C32" s="20"/>
      <c r="D32" s="20"/>
      <c r="E32" s="21"/>
      <c r="F32" s="30"/>
      <c r="G32" s="20"/>
    </row>
    <row r="33" spans="1:7" s="12" customFormat="1" ht="27.95" customHeight="1" x14ac:dyDescent="0.2">
      <c r="A33" s="50" t="s">
        <v>26</v>
      </c>
      <c r="B33" s="50"/>
      <c r="C33" s="22"/>
      <c r="D33" s="22"/>
      <c r="E33" s="23"/>
      <c r="F33" s="32" t="s">
        <v>13</v>
      </c>
      <c r="G33" s="22"/>
    </row>
    <row r="34" spans="1:7" s="12" customFormat="1" ht="20.100000000000001" customHeight="1" x14ac:dyDescent="0.2">
      <c r="A34" s="51" t="s">
        <v>27</v>
      </c>
      <c r="B34" s="51"/>
      <c r="C34" s="24"/>
      <c r="D34" s="24"/>
      <c r="E34" s="23"/>
      <c r="F34" s="33" t="s">
        <v>13</v>
      </c>
      <c r="G34" s="24"/>
    </row>
  </sheetData>
  <mergeCells count="13">
    <mergeCell ref="A9:B9"/>
    <mergeCell ref="C9:D9"/>
    <mergeCell ref="E9:F9"/>
    <mergeCell ref="A33:B33"/>
    <mergeCell ref="A34:B34"/>
    <mergeCell ref="A8:B8"/>
    <mergeCell ref="C8:D8"/>
    <mergeCell ref="E8:F8"/>
    <mergeCell ref="A1:G1"/>
    <mergeCell ref="A2:E2"/>
    <mergeCell ref="A7:B7"/>
    <mergeCell ref="C7:D7"/>
    <mergeCell ref="F7:G7"/>
  </mergeCells>
  <hyperlinks>
    <hyperlink ref="C8" r:id="rId1" display="vblankenship78@gmail.com"/>
  </hyperlinks>
  <printOptions horizontalCentered="1"/>
  <pageMargins left="0.5" right="0.5" top="0.75" bottom="0.75" header="0.5" footer="0"/>
  <pageSetup scale="87" orientation="portrait" r:id="rId2"/>
  <headerFooter alignWithMargins="0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6"/>
    <pageSetUpPr fitToPage="1"/>
  </sheetPr>
  <dimension ref="A1:O35"/>
  <sheetViews>
    <sheetView showGridLines="0" showZeros="0" workbookViewId="0">
      <selection activeCell="C13" sqref="C13:F16"/>
    </sheetView>
  </sheetViews>
  <sheetFormatPr defaultRowHeight="12.75" x14ac:dyDescent="0.2"/>
  <cols>
    <col min="1" max="1" width="14.140625" customWidth="1"/>
    <col min="2" max="7" width="16.7109375" customWidth="1"/>
    <col min="8" max="10" width="9.28515625" customWidth="1"/>
    <col min="11" max="11" width="14.28515625" customWidth="1"/>
  </cols>
  <sheetData>
    <row r="1" spans="1:15" ht="31.35" customHeight="1" x14ac:dyDescent="0.2">
      <c r="A1" s="46" t="s">
        <v>16</v>
      </c>
      <c r="B1" s="47"/>
      <c r="C1" s="47"/>
      <c r="D1" s="47"/>
      <c r="E1" s="47"/>
      <c r="F1" s="47"/>
      <c r="G1" s="47"/>
      <c r="H1" s="9"/>
      <c r="I1" s="9"/>
      <c r="J1" s="9"/>
      <c r="K1" s="9"/>
      <c r="L1" s="9"/>
      <c r="M1" s="9"/>
      <c r="N1" s="10"/>
      <c r="O1" s="9"/>
    </row>
    <row r="2" spans="1:15" s="8" customFormat="1" ht="24.75" customHeight="1" x14ac:dyDescent="0.2">
      <c r="A2" s="48" t="s">
        <v>17</v>
      </c>
      <c r="B2" s="48"/>
      <c r="C2" s="48"/>
      <c r="D2" s="48"/>
      <c r="E2" s="48"/>
      <c r="F2" s="40"/>
      <c r="G2" s="41" t="s">
        <v>28</v>
      </c>
      <c r="H2" s="11"/>
      <c r="I2" s="11"/>
      <c r="J2" s="11"/>
      <c r="K2" s="11"/>
      <c r="L2" s="11"/>
      <c r="M2" s="11"/>
      <c r="N2" s="11"/>
    </row>
    <row r="3" spans="1:15" s="2" customFormat="1" ht="12" customHeight="1" x14ac:dyDescent="0.2">
      <c r="A3" s="16"/>
      <c r="B3" s="16"/>
      <c r="C3" s="16"/>
      <c r="D3" s="18"/>
      <c r="E3" s="18"/>
      <c r="F3" s="18"/>
      <c r="G3" s="18"/>
    </row>
    <row r="4" spans="1:15" s="2" customFormat="1" ht="12" customHeight="1" x14ac:dyDescent="0.2">
      <c r="A4" s="16"/>
      <c r="B4" s="16"/>
      <c r="C4" s="16"/>
      <c r="D4" s="18"/>
      <c r="E4" s="18"/>
      <c r="F4" s="18"/>
      <c r="G4" s="18"/>
    </row>
    <row r="5" spans="1:15" s="2" customFormat="1" ht="12" customHeight="1" x14ac:dyDescent="0.2">
      <c r="A5" s="16"/>
      <c r="B5" s="16"/>
      <c r="C5" s="16"/>
      <c r="D5" s="18"/>
      <c r="E5" s="18"/>
      <c r="F5" s="18"/>
      <c r="G5" s="18"/>
    </row>
    <row r="6" spans="1:15" s="3" customFormat="1" ht="12" customHeight="1" x14ac:dyDescent="0.2">
      <c r="A6" s="19"/>
      <c r="B6" s="19"/>
      <c r="C6" s="19"/>
      <c r="D6" s="17"/>
      <c r="E6" s="17"/>
      <c r="F6" s="19"/>
      <c r="G6" s="19"/>
    </row>
    <row r="7" spans="1:15" s="3" customFormat="1" ht="20.100000000000001" customHeight="1" x14ac:dyDescent="0.2">
      <c r="A7" s="42" t="s">
        <v>15</v>
      </c>
      <c r="B7" s="43"/>
      <c r="C7" s="49" t="s">
        <v>18</v>
      </c>
      <c r="D7" s="45"/>
      <c r="E7" s="34" t="s">
        <v>1</v>
      </c>
      <c r="F7" s="49" t="s">
        <v>21</v>
      </c>
      <c r="G7" s="45"/>
      <c r="J7" s="6"/>
      <c r="K7" s="6"/>
    </row>
    <row r="8" spans="1:15" s="3" customFormat="1" ht="20.100000000000001" customHeight="1" x14ac:dyDescent="0.2">
      <c r="A8" s="42" t="s">
        <v>14</v>
      </c>
      <c r="B8" s="43"/>
      <c r="C8" s="44" t="s">
        <v>19</v>
      </c>
      <c r="D8" s="45"/>
      <c r="E8" s="42" t="s">
        <v>11</v>
      </c>
      <c r="F8" s="43"/>
      <c r="G8" s="26">
        <v>42856</v>
      </c>
    </row>
    <row r="9" spans="1:15" ht="20.100000000000001" customHeight="1" x14ac:dyDescent="0.2">
      <c r="A9" s="42" t="s">
        <v>0</v>
      </c>
      <c r="B9" s="43"/>
      <c r="C9" s="49" t="s">
        <v>20</v>
      </c>
      <c r="D9" s="45"/>
      <c r="E9" s="42" t="s">
        <v>12</v>
      </c>
      <c r="F9" s="43"/>
      <c r="G9" s="26">
        <v>42871</v>
      </c>
    </row>
    <row r="10" spans="1:15" ht="14.1" customHeight="1" x14ac:dyDescent="0.2">
      <c r="A10" s="13"/>
      <c r="B10" s="13"/>
      <c r="C10" s="14"/>
      <c r="D10" s="13"/>
      <c r="E10" s="13"/>
      <c r="F10" s="14"/>
      <c r="G10" s="14"/>
    </row>
    <row r="11" spans="1:15" x14ac:dyDescent="0.2">
      <c r="A11" s="1"/>
      <c r="B11" s="1"/>
      <c r="C11" s="1"/>
      <c r="D11" s="1"/>
      <c r="E11" s="1"/>
      <c r="F11" s="1"/>
      <c r="G11" s="1"/>
    </row>
    <row r="12" spans="1:15" s="3" customFormat="1" ht="20.100000000000001" customHeight="1" x14ac:dyDescent="0.2">
      <c r="A12" s="5" t="s">
        <v>2</v>
      </c>
      <c r="B12" s="5" t="s">
        <v>13</v>
      </c>
      <c r="C12" s="7" t="s">
        <v>22</v>
      </c>
      <c r="D12" s="5" t="s">
        <v>23</v>
      </c>
      <c r="E12" s="5" t="s">
        <v>24</v>
      </c>
      <c r="F12" s="5" t="s">
        <v>25</v>
      </c>
      <c r="G12" s="5" t="s">
        <v>3</v>
      </c>
    </row>
    <row r="13" spans="1:15" s="3" customFormat="1" ht="20.100000000000001" customHeight="1" x14ac:dyDescent="0.2">
      <c r="A13" s="4" t="s">
        <v>6</v>
      </c>
      <c r="B13" s="25">
        <f>IF($G$8="","",$G$8)</f>
        <v>42856</v>
      </c>
      <c r="C13" s="35"/>
      <c r="D13" s="35"/>
      <c r="E13" s="35"/>
      <c r="F13" s="35"/>
      <c r="G13" s="36">
        <f>(Table146812[[#This Row],[Out2]]-Table146812[[#This Row],[In2]])+(Table146812[[#This Row],[Out]]-Table146812[[#This Row],[In]])</f>
        <v>0</v>
      </c>
    </row>
    <row r="14" spans="1:15" s="3" customFormat="1" ht="20.100000000000001" customHeight="1" x14ac:dyDescent="0.2">
      <c r="A14" s="4" t="s">
        <v>7</v>
      </c>
      <c r="B14" s="25">
        <f>IF($G$8="","",$G$8+1)</f>
        <v>42857</v>
      </c>
      <c r="C14" s="35"/>
      <c r="D14" s="35"/>
      <c r="E14" s="35"/>
      <c r="F14" s="35"/>
      <c r="G14" s="36">
        <f>(Table146812[[#This Row],[Out2]]-Table146812[[#This Row],[In2]])+(Table146812[[#This Row],[Out]]-Table146812[[#This Row],[In]])</f>
        <v>0</v>
      </c>
    </row>
    <row r="15" spans="1:15" s="3" customFormat="1" ht="20.100000000000001" customHeight="1" x14ac:dyDescent="0.2">
      <c r="A15" s="4" t="s">
        <v>8</v>
      </c>
      <c r="B15" s="25">
        <f>IF($G$8="","",$G$8+2)</f>
        <v>42858</v>
      </c>
      <c r="C15" s="35"/>
      <c r="D15" s="35"/>
      <c r="E15" s="35"/>
      <c r="F15" s="35"/>
      <c r="G15" s="36">
        <f>(Table146812[[#This Row],[Out2]]-Table146812[[#This Row],[In2]])+(Table146812[[#This Row],[Out]]-Table146812[[#This Row],[In]])</f>
        <v>0</v>
      </c>
    </row>
    <row r="16" spans="1:15" s="3" customFormat="1" ht="20.100000000000001" customHeight="1" x14ac:dyDescent="0.2">
      <c r="A16" s="4" t="s">
        <v>9</v>
      </c>
      <c r="B16" s="25">
        <f>IF($G$8="","",$G$8+3)</f>
        <v>42859</v>
      </c>
      <c r="C16" s="35"/>
      <c r="D16" s="35"/>
      <c r="E16" s="35"/>
      <c r="F16" s="35"/>
      <c r="G16" s="36">
        <f>(Table146812[[#This Row],[Out2]]-Table146812[[#This Row],[In2]])+(Table146812[[#This Row],[Out]]-Table146812[[#This Row],[In]])</f>
        <v>0</v>
      </c>
    </row>
    <row r="17" spans="1:7" s="3" customFormat="1" ht="20.100000000000001" customHeight="1" x14ac:dyDescent="0.2">
      <c r="A17" s="4" t="s">
        <v>10</v>
      </c>
      <c r="B17" s="25">
        <f>IF($G$8="","",$G$8+4)</f>
        <v>42860</v>
      </c>
      <c r="C17" s="35"/>
      <c r="D17" s="35"/>
      <c r="E17" s="35"/>
      <c r="F17" s="35"/>
      <c r="G17" s="36">
        <f>(Table146812[[#This Row],[Out2]]-Table146812[[#This Row],[In2]])+(Table146812[[#This Row],[Out]]-Table146812[[#This Row],[In]])</f>
        <v>0</v>
      </c>
    </row>
    <row r="18" spans="1:7" s="3" customFormat="1" ht="20.100000000000001" customHeight="1" x14ac:dyDescent="0.2">
      <c r="A18" s="4" t="s">
        <v>4</v>
      </c>
      <c r="B18" s="25">
        <f>IF($G$8="","",$G$8+5)</f>
        <v>42861</v>
      </c>
      <c r="C18" s="35"/>
      <c r="D18" s="35"/>
      <c r="E18" s="35"/>
      <c r="F18" s="35"/>
      <c r="G18" s="36">
        <f>(Table146812[[#This Row],[Out2]]-Table146812[[#This Row],[In2]])+(Table146812[[#This Row],[Out]]-Table146812[[#This Row],[In]])</f>
        <v>0</v>
      </c>
    </row>
    <row r="19" spans="1:7" s="3" customFormat="1" ht="20.100000000000001" customHeight="1" x14ac:dyDescent="0.2">
      <c r="A19" s="4" t="s">
        <v>5</v>
      </c>
      <c r="B19" s="25">
        <f>IF($G$8="","",$G$8+6)</f>
        <v>42862</v>
      </c>
      <c r="C19" s="35"/>
      <c r="D19" s="35"/>
      <c r="E19" s="35"/>
      <c r="F19" s="35"/>
      <c r="G19" s="36">
        <f>(Table146812[[#This Row],[Out2]]-Table146812[[#This Row],[In2]])+(Table146812[[#This Row],[Out]]-Table146812[[#This Row],[In]])</f>
        <v>0</v>
      </c>
    </row>
    <row r="20" spans="1:7" s="3" customFormat="1" ht="20.100000000000001" customHeight="1" x14ac:dyDescent="0.2">
      <c r="A20" s="4" t="s">
        <v>6</v>
      </c>
      <c r="B20" s="25">
        <f>IF($G$8="","",$G$8+7)</f>
        <v>42863</v>
      </c>
      <c r="C20" s="35"/>
      <c r="D20" s="35"/>
      <c r="E20" s="35"/>
      <c r="F20" s="35"/>
      <c r="G20" s="36">
        <f>(Table146812[[#This Row],[Out2]]-Table146812[[#This Row],[In2]])+(Table146812[[#This Row],[Out]]-Table146812[[#This Row],[In]])</f>
        <v>0</v>
      </c>
    </row>
    <row r="21" spans="1:7" s="3" customFormat="1" ht="20.100000000000001" customHeight="1" x14ac:dyDescent="0.2">
      <c r="A21" s="4" t="s">
        <v>7</v>
      </c>
      <c r="B21" s="25">
        <f>IF($G$8="","",$G$8+8)</f>
        <v>42864</v>
      </c>
      <c r="C21" s="35"/>
      <c r="D21" s="35"/>
      <c r="E21" s="35"/>
      <c r="F21" s="35"/>
      <c r="G21" s="36">
        <f>(Table146812[[#This Row],[Out2]]-Table146812[[#This Row],[In2]])+(Table146812[[#This Row],[Out]]-Table146812[[#This Row],[In]])</f>
        <v>0</v>
      </c>
    </row>
    <row r="22" spans="1:7" s="3" customFormat="1" ht="20.100000000000001" customHeight="1" x14ac:dyDescent="0.2">
      <c r="A22" s="4" t="s">
        <v>8</v>
      </c>
      <c r="B22" s="25">
        <f>IF($G$8="","",$G$8+9)</f>
        <v>42865</v>
      </c>
      <c r="C22" s="35"/>
      <c r="D22" s="35"/>
      <c r="E22" s="35"/>
      <c r="F22" s="35"/>
      <c r="G22" s="36">
        <f>(Table146812[[#This Row],[Out2]]-Table146812[[#This Row],[In2]])+(Table146812[[#This Row],[Out]]-Table146812[[#This Row],[In]])</f>
        <v>0</v>
      </c>
    </row>
    <row r="23" spans="1:7" s="3" customFormat="1" ht="20.100000000000001" customHeight="1" x14ac:dyDescent="0.2">
      <c r="A23" s="4" t="s">
        <v>9</v>
      </c>
      <c r="B23" s="25">
        <f>IF($G$8="","",$G$8+10)</f>
        <v>42866</v>
      </c>
      <c r="C23" s="35"/>
      <c r="D23" s="35"/>
      <c r="E23" s="35"/>
      <c r="F23" s="35"/>
      <c r="G23" s="36">
        <f>(Table146812[[#This Row],[Out2]]-Table146812[[#This Row],[In2]])+(Table146812[[#This Row],[Out]]-Table146812[[#This Row],[In]])</f>
        <v>0</v>
      </c>
    </row>
    <row r="24" spans="1:7" s="3" customFormat="1" ht="20.100000000000001" customHeight="1" x14ac:dyDescent="0.2">
      <c r="A24" s="4" t="s">
        <v>10</v>
      </c>
      <c r="B24" s="25">
        <f>IF($G$8="","",$G$8+11)</f>
        <v>42867</v>
      </c>
      <c r="C24" s="35"/>
      <c r="D24" s="35"/>
      <c r="E24" s="35"/>
      <c r="F24" s="35"/>
      <c r="G24" s="36">
        <f>(Table146812[[#This Row],[Out2]]-Table146812[[#This Row],[In2]])+(Table146812[[#This Row],[Out]]-Table146812[[#This Row],[In]])</f>
        <v>0</v>
      </c>
    </row>
    <row r="25" spans="1:7" s="3" customFormat="1" ht="20.100000000000001" customHeight="1" x14ac:dyDescent="0.2">
      <c r="A25" s="4" t="s">
        <v>4</v>
      </c>
      <c r="B25" s="25">
        <f>IF($G$8="","",$G$8+12)</f>
        <v>42868</v>
      </c>
      <c r="C25" s="35"/>
      <c r="D25" s="35"/>
      <c r="E25" s="35"/>
      <c r="F25" s="35"/>
      <c r="G25" s="36">
        <f>(Table146812[[#This Row],[Out2]]-Table146812[[#This Row],[In2]])+(Table146812[[#This Row],[Out]]-Table146812[[#This Row],[In]])</f>
        <v>0</v>
      </c>
    </row>
    <row r="26" spans="1:7" s="3" customFormat="1" ht="20.100000000000001" customHeight="1" x14ac:dyDescent="0.2">
      <c r="A26" s="4" t="s">
        <v>5</v>
      </c>
      <c r="B26" s="25">
        <f>IF($G$8="","",$G$8+13)</f>
        <v>42869</v>
      </c>
      <c r="C26" s="35"/>
      <c r="D26" s="35"/>
      <c r="E26" s="35"/>
      <c r="F26" s="35"/>
      <c r="G26" s="36">
        <f>(Table146812[[#This Row],[Out2]]-Table146812[[#This Row],[In2]])+(Table146812[[#This Row],[Out]]-Table146812[[#This Row],[In]])</f>
        <v>0</v>
      </c>
    </row>
    <row r="27" spans="1:7" s="3" customFormat="1" ht="20.100000000000001" customHeight="1" x14ac:dyDescent="0.2">
      <c r="A27" s="4" t="s">
        <v>6</v>
      </c>
      <c r="B27" s="25">
        <f>IF($G$8="","",$G$8+14)</f>
        <v>42870</v>
      </c>
      <c r="C27" s="35"/>
      <c r="D27" s="35"/>
      <c r="E27" s="35"/>
      <c r="F27" s="35"/>
      <c r="G27" s="36">
        <f>(Table146812[[#This Row],[Out2]]-Table146812[[#This Row],[In2]])+(Table146812[[#This Row],[Out]]-Table146812[[#This Row],[In]])</f>
        <v>0</v>
      </c>
    </row>
    <row r="28" spans="1:7" s="3" customFormat="1" ht="20.100000000000001" customHeight="1" x14ac:dyDescent="0.2">
      <c r="A28" s="4" t="s">
        <v>7</v>
      </c>
      <c r="B28" s="25">
        <f>IF($G$8="","",$G$8+15)</f>
        <v>42871</v>
      </c>
      <c r="C28" s="35"/>
      <c r="D28" s="35"/>
      <c r="E28" s="35"/>
      <c r="F28" s="35"/>
      <c r="G28" s="36">
        <f>(Table146812[[#This Row],[Out2]]-Table146812[[#This Row],[In2]])+(Table146812[[#This Row],[Out]]-Table146812[[#This Row],[In]])</f>
        <v>0</v>
      </c>
    </row>
    <row r="29" spans="1:7" s="3" customFormat="1" ht="20.100000000000001" customHeight="1" thickBot="1" x14ac:dyDescent="0.25">
      <c r="A29" s="27"/>
      <c r="B29" s="28" t="s">
        <v>3</v>
      </c>
      <c r="C29" s="29"/>
      <c r="D29" s="29"/>
      <c r="E29" s="29"/>
      <c r="F29" s="29"/>
      <c r="G29" s="36">
        <f>SUBTOTAL(109,Table146812[Total])</f>
        <v>0</v>
      </c>
    </row>
    <row r="32" spans="1:7" x14ac:dyDescent="0.2">
      <c r="A32" s="15"/>
      <c r="B32" s="15"/>
      <c r="C32" s="15"/>
      <c r="D32" s="15"/>
      <c r="E32" s="15"/>
      <c r="F32" s="15"/>
      <c r="G32" s="15"/>
    </row>
    <row r="33" spans="1:7" ht="33" x14ac:dyDescent="0.6">
      <c r="A33" s="31"/>
      <c r="B33" s="20"/>
      <c r="C33" s="20"/>
      <c r="D33" s="20"/>
      <c r="E33" s="21"/>
      <c r="F33" s="30"/>
      <c r="G33" s="20"/>
    </row>
    <row r="34" spans="1:7" s="12" customFormat="1" ht="27.95" customHeight="1" x14ac:dyDescent="0.2">
      <c r="A34" s="50" t="s">
        <v>26</v>
      </c>
      <c r="B34" s="50"/>
      <c r="C34" s="22"/>
      <c r="D34" s="22"/>
      <c r="E34" s="23"/>
      <c r="F34" s="32" t="s">
        <v>13</v>
      </c>
      <c r="G34" s="22"/>
    </row>
    <row r="35" spans="1:7" s="12" customFormat="1" ht="20.100000000000001" customHeight="1" x14ac:dyDescent="0.2">
      <c r="A35" s="51" t="s">
        <v>27</v>
      </c>
      <c r="B35" s="51"/>
      <c r="C35" s="24"/>
      <c r="D35" s="24"/>
      <c r="E35" s="23"/>
      <c r="F35" s="33" t="s">
        <v>13</v>
      </c>
      <c r="G35" s="24"/>
    </row>
  </sheetData>
  <mergeCells count="13">
    <mergeCell ref="A9:B9"/>
    <mergeCell ref="C9:D9"/>
    <mergeCell ref="E9:F9"/>
    <mergeCell ref="A34:B34"/>
    <mergeCell ref="A35:B35"/>
    <mergeCell ref="A8:B8"/>
    <mergeCell ref="C8:D8"/>
    <mergeCell ref="E8:F8"/>
    <mergeCell ref="A1:G1"/>
    <mergeCell ref="A2:E2"/>
    <mergeCell ref="A7:B7"/>
    <mergeCell ref="C7:D7"/>
    <mergeCell ref="F7:G7"/>
  </mergeCells>
  <hyperlinks>
    <hyperlink ref="C8" r:id="rId1" display="vblankenship78@gmail.com"/>
  </hyperlinks>
  <printOptions horizontalCentered="1"/>
  <pageMargins left="0.5" right="0.5" top="0.75" bottom="0.75" header="0.5" footer="0"/>
  <pageSetup scale="87" orientation="portrait" r:id="rId2"/>
  <headerFooter alignWithMargins="0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D29779EC-961A-45FF-A881-63D90FDCEAF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 16th</vt:lpstr>
      <vt:lpstr>Jan 31st</vt:lpstr>
      <vt:lpstr>Feb 14th</vt:lpstr>
      <vt:lpstr>Feb 28th</vt:lpstr>
      <vt:lpstr>Mar 16th</vt:lpstr>
      <vt:lpstr>Mar 31st</vt:lpstr>
      <vt:lpstr>Apr 15th</vt:lpstr>
      <vt:lpstr>Apr 30th</vt:lpstr>
      <vt:lpstr>May 16th</vt:lpstr>
      <vt:lpstr>May 30th</vt:lpstr>
      <vt:lpstr>Jun 15th</vt:lpstr>
      <vt:lpstr>Jun 30th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Biweekly time sheet</dc:title>
  <dc:creator/>
  <cp:keywords/>
  <cp:lastModifiedBy/>
  <dcterms:created xsi:type="dcterms:W3CDTF">2016-08-25T14:03:44Z</dcterms:created>
  <dcterms:modified xsi:type="dcterms:W3CDTF">2017-01-03T16:47:29Z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TC101962009990</vt:lpwstr>
  </property>
</Properties>
</file>